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5700" yWindow="1335" windowWidth="20730" windowHeight="11760" tabRatio="500"/>
  </bookViews>
  <sheets>
    <sheet name="Sheet1" sheetId="1" r:id="rId1"/>
  </sheets>
  <definedNames>
    <definedName name="_xlnm.Print_Area" localSheetId="0">Sheet1!$B$2:$G$155</definedName>
  </definedName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3" i="1"/>
  <c r="G113"/>
  <c r="G114"/>
  <c r="G115"/>
  <c r="G116"/>
  <c r="G117"/>
  <c r="G118"/>
  <c r="G119"/>
  <c r="G120"/>
  <c r="G121"/>
  <c r="G7"/>
  <c r="G8"/>
  <c r="G6" s="1"/>
  <c r="G10"/>
  <c r="G9"/>
  <c r="G19"/>
  <c r="G24"/>
  <c r="G23"/>
  <c r="G26"/>
  <c r="G27"/>
  <c r="G28"/>
  <c r="G20"/>
  <c r="G21"/>
  <c r="G22"/>
  <c r="G15"/>
  <c r="G17"/>
  <c r="G16"/>
  <c r="G18"/>
  <c r="G14"/>
  <c r="G25"/>
  <c r="G34"/>
  <c r="G36"/>
  <c r="G37"/>
  <c r="G39"/>
  <c r="G40"/>
  <c r="G32"/>
  <c r="G33"/>
  <c r="G35"/>
  <c r="G38"/>
  <c r="G42"/>
  <c r="G43"/>
  <c r="G45"/>
  <c r="G41"/>
  <c r="G44"/>
  <c r="G46"/>
  <c r="G47"/>
  <c r="G74"/>
  <c r="G78"/>
  <c r="G79"/>
  <c r="G80"/>
  <c r="G81"/>
  <c r="G82"/>
  <c r="G83"/>
  <c r="G84"/>
  <c r="G87"/>
  <c r="G107"/>
  <c r="G109"/>
  <c r="G76"/>
  <c r="G89"/>
  <c r="G88"/>
  <c r="G90"/>
  <c r="G91"/>
  <c r="G92"/>
  <c r="G93"/>
  <c r="G94"/>
  <c r="G95"/>
  <c r="G99"/>
  <c r="G104"/>
  <c r="G105"/>
  <c r="G106"/>
  <c r="G110"/>
  <c r="G85"/>
  <c r="G86"/>
  <c r="G77"/>
  <c r="G65"/>
  <c r="G66"/>
  <c r="G67"/>
  <c r="G68"/>
  <c r="G69"/>
  <c r="G70"/>
  <c r="G71"/>
  <c r="G72"/>
  <c r="G73"/>
  <c r="G75"/>
  <c r="G96"/>
  <c r="G97"/>
  <c r="G98"/>
  <c r="G108"/>
  <c r="G111"/>
  <c r="G112"/>
  <c r="G100"/>
  <c r="G101"/>
  <c r="G102"/>
  <c r="G138"/>
  <c r="G140"/>
  <c r="G134"/>
  <c r="G135"/>
  <c r="G133" s="1"/>
  <c r="G136"/>
  <c r="G137"/>
  <c r="G139"/>
  <c r="G141"/>
  <c r="G142"/>
  <c r="G143"/>
  <c r="G144"/>
  <c r="G145"/>
  <c r="G146"/>
  <c r="G147"/>
  <c r="G148"/>
  <c r="G149"/>
  <c r="G150"/>
  <c r="G151"/>
  <c r="G152"/>
  <c r="G153"/>
  <c r="G154"/>
  <c r="G155"/>
  <c r="G127"/>
  <c r="G126"/>
  <c r="G125"/>
  <c r="G128"/>
  <c r="G129"/>
  <c r="G130"/>
  <c r="G55"/>
  <c r="G57"/>
  <c r="G58"/>
  <c r="G59"/>
  <c r="G60"/>
  <c r="G61"/>
  <c r="G51"/>
  <c r="G52"/>
  <c r="G53"/>
  <c r="G54"/>
  <c r="G56"/>
  <c r="G64" l="1"/>
  <c r="G50"/>
  <c r="G124"/>
  <c r="G13"/>
  <c r="G31"/>
  <c r="D3" l="1"/>
</calcChain>
</file>

<file path=xl/sharedStrings.xml><?xml version="1.0" encoding="utf-8"?>
<sst xmlns="http://schemas.openxmlformats.org/spreadsheetml/2006/main" count="451" uniqueCount="329">
  <si>
    <t xml:space="preserve">1.1 </t>
  </si>
  <si>
    <t xml:space="preserve">Turmas em disciplinas com &lt;= 4 Alunos </t>
  </si>
  <si>
    <t xml:space="preserve">1.2 </t>
  </si>
  <si>
    <t xml:space="preserve">Turmas em disciplinas com &gt;=5 Alunos e &lt;= 10 Alunos </t>
  </si>
  <si>
    <t xml:space="preserve">1.3 </t>
  </si>
  <si>
    <t xml:space="preserve">Turmas em disciplinas com &gt;=11 Alunos e &lt;= 20 Alunos </t>
  </si>
  <si>
    <t xml:space="preserve">1.4 </t>
  </si>
  <si>
    <t xml:space="preserve">Turmas em disciplinas com &gt;= 21 Alunos </t>
  </si>
  <si>
    <t>ATÉ</t>
  </si>
  <si>
    <t xml:space="preserve">CATEGORIA </t>
  </si>
  <si>
    <t xml:space="preserve">ATIVIDADE </t>
  </si>
  <si>
    <t xml:space="preserve">MÉTRICA </t>
  </si>
  <si>
    <t xml:space="preserve">PESO </t>
  </si>
  <si>
    <t xml:space="preserve">1. ENSINO SUPERIOR </t>
  </si>
  <si>
    <t xml:space="preserve">Por hora-aula </t>
  </si>
  <si>
    <t xml:space="preserve">2. ORIENTAÇÕES </t>
  </si>
  <si>
    <t xml:space="preserve">2.1 </t>
  </si>
  <si>
    <t xml:space="preserve">Orientador de Pós-Doutorado </t>
  </si>
  <si>
    <t xml:space="preserve">Por orientação x meses </t>
  </si>
  <si>
    <t xml:space="preserve">2.2 </t>
  </si>
  <si>
    <t xml:space="preserve">Orientador de Doutorado em Programas da UFC </t>
  </si>
  <si>
    <t xml:space="preserve">Por aluno x ano </t>
  </si>
  <si>
    <t xml:space="preserve">2.3 </t>
  </si>
  <si>
    <t xml:space="preserve">Orientador de Doutorado em Programas de outras IES </t>
  </si>
  <si>
    <t xml:space="preserve">2.4 </t>
  </si>
  <si>
    <t xml:space="preserve">Co-orientador de Doutorado em Programas da UFC </t>
  </si>
  <si>
    <t xml:space="preserve">2.5 </t>
  </si>
  <si>
    <t xml:space="preserve">Co-orientador de Doutorado em Programas de outras IES  </t>
  </si>
  <si>
    <t xml:space="preserve">2.6 </t>
  </si>
  <si>
    <t xml:space="preserve">Orientador de Mestrado em Programas da UFC </t>
  </si>
  <si>
    <t xml:space="preserve">2.7 </t>
  </si>
  <si>
    <t xml:space="preserve">Orientador de Mestrado em Programas de outras IES </t>
  </si>
  <si>
    <t xml:space="preserve">2.8 </t>
  </si>
  <si>
    <t xml:space="preserve">Co-orientador de Mestrado em Programas da UFC </t>
  </si>
  <si>
    <t xml:space="preserve">2.9 </t>
  </si>
  <si>
    <t xml:space="preserve">Co-orientador de Mestrado em Programas de outras IES </t>
  </si>
  <si>
    <t xml:space="preserve">2.10 </t>
  </si>
  <si>
    <t xml:space="preserve">Orientador de Componente Curricular Atividade Trabalho de Conclusão Curso e/ou Monografia </t>
  </si>
  <si>
    <t xml:space="preserve">Por aluno concluído </t>
  </si>
  <si>
    <t xml:space="preserve">2.11 </t>
  </si>
  <si>
    <t xml:space="preserve">Orientador/Supervisor de Componente Curricular Atividade Estágio Supervisionado </t>
  </si>
  <si>
    <t xml:space="preserve">2.12 </t>
  </si>
  <si>
    <t xml:space="preserve">Orientador de Especialização na UFC e outras IES </t>
  </si>
  <si>
    <t xml:space="preserve">2.13 </t>
  </si>
  <si>
    <t xml:space="preserve">Orientador de Bolsistas de Programas Institucionais </t>
  </si>
  <si>
    <t xml:space="preserve">Por aluno x semestre </t>
  </si>
  <si>
    <t xml:space="preserve">2.14 </t>
  </si>
  <si>
    <t xml:space="preserve">Preceptoria de Residência </t>
  </si>
  <si>
    <t xml:space="preserve">2.15 </t>
  </si>
  <si>
    <t xml:space="preserve">Instrutor de Curso de Formação Docente </t>
  </si>
  <si>
    <t xml:space="preserve">3. BANCAS EXAMINADORAS E COMISSÕES DE AVALIAÇÃO </t>
  </si>
  <si>
    <t xml:space="preserve">3.1 </t>
  </si>
  <si>
    <t xml:space="preserve">Concurso público </t>
  </si>
  <si>
    <t xml:space="preserve">Por banca </t>
  </si>
  <si>
    <t xml:space="preserve">3.2 </t>
  </si>
  <si>
    <t xml:space="preserve">Comissão de Seleção de Professor Substituto, Temporário e Visitante </t>
  </si>
  <si>
    <t xml:space="preserve">3.3 </t>
  </si>
  <si>
    <t xml:space="preserve">Secretário de Concurso e Seleção para Docente </t>
  </si>
  <si>
    <t xml:space="preserve">Por concurso </t>
  </si>
  <si>
    <t xml:space="preserve">3.4 </t>
  </si>
  <si>
    <t xml:space="preserve">Comissão de Avaliação em Estágio Probatório, Progressão e Promoção </t>
  </si>
  <si>
    <t xml:space="preserve">Por comissão </t>
  </si>
  <si>
    <t xml:space="preserve">3.5 </t>
  </si>
  <si>
    <t xml:space="preserve">Tese de Doutorado (excluindo o orientador) </t>
  </si>
  <si>
    <t xml:space="preserve">3.6 </t>
  </si>
  <si>
    <t xml:space="preserve">Dissertação de Mestrado (excluindo o orientador) </t>
  </si>
  <si>
    <t xml:space="preserve">3.7 </t>
  </si>
  <si>
    <t xml:space="preserve">Qualificação de Doutorado (excluindo o orientador) </t>
  </si>
  <si>
    <t xml:space="preserve">3.8 </t>
  </si>
  <si>
    <t xml:space="preserve">Qualificação de Mestrado (excluindo o orientador) </t>
  </si>
  <si>
    <t xml:space="preserve">3.9 </t>
  </si>
  <si>
    <t xml:space="preserve">Trabalho de Conclusão de Curso de Graduação (excluindo o orientador) </t>
  </si>
  <si>
    <t xml:space="preserve">3.10 </t>
  </si>
  <si>
    <t xml:space="preserve">Trabalho de Conclusão de Curso de Especialização na UFC e outras IES (excluindo o orientador) </t>
  </si>
  <si>
    <t xml:space="preserve">3.11 </t>
  </si>
  <si>
    <t xml:space="preserve">Participação em Comitês de Programa Nacional e Internacional </t>
  </si>
  <si>
    <t xml:space="preserve">Por comitê  </t>
  </si>
  <si>
    <t xml:space="preserve">3.12 </t>
  </si>
  <si>
    <t xml:space="preserve">Participação em Conselho Editorial de Revistas e Livros </t>
  </si>
  <si>
    <t xml:space="preserve">Por conselho </t>
  </si>
  <si>
    <t xml:space="preserve">3.13 </t>
  </si>
  <si>
    <t xml:space="preserve">Revisor/Parecerista Ad hoc </t>
  </si>
  <si>
    <t xml:space="preserve">Por parecer </t>
  </si>
  <si>
    <t xml:space="preserve">3.14 </t>
  </si>
  <si>
    <t xml:space="preserve">Avaliador de Eventos Acadêmicos/Científicos </t>
  </si>
  <si>
    <t xml:space="preserve">Por evento </t>
  </si>
  <si>
    <t xml:space="preserve">3.15 </t>
  </si>
  <si>
    <t xml:space="preserve">Seleção de Alunos para Curso de Pós-graduação Stricto-Sensu na UFC e outras IES </t>
  </si>
  <si>
    <t xml:space="preserve">3.16 </t>
  </si>
  <si>
    <t xml:space="preserve">Seleção de Bolsistas em Programas Institucionais na UFC e outras IES </t>
  </si>
  <si>
    <t xml:space="preserve">4. CURSOS E ESTÁGIOS </t>
  </si>
  <si>
    <t xml:space="preserve">4.1 </t>
  </si>
  <si>
    <t xml:space="preserve">Pós-Doutorado </t>
  </si>
  <si>
    <t xml:space="preserve">Por cada um Concluído </t>
  </si>
  <si>
    <t xml:space="preserve">4.2 </t>
  </si>
  <si>
    <t xml:space="preserve">Título de Doutor </t>
  </si>
  <si>
    <t xml:space="preserve">Por título </t>
  </si>
  <si>
    <t xml:space="preserve">4.3 </t>
  </si>
  <si>
    <t xml:space="preserve">Grau de Mestre </t>
  </si>
  <si>
    <t xml:space="preserve">4.4 </t>
  </si>
  <si>
    <t xml:space="preserve">Residência Médica </t>
  </si>
  <si>
    <t xml:space="preserve">Por certificado </t>
  </si>
  <si>
    <t xml:space="preserve">4.5 </t>
  </si>
  <si>
    <t xml:space="preserve">Créditos Obtidos em Pós-Graduação Stricto-Sensu </t>
  </si>
  <si>
    <t xml:space="preserve">Por crédito </t>
  </si>
  <si>
    <t xml:space="preserve">4.6 </t>
  </si>
  <si>
    <t xml:space="preserve">Certificado de Especialização </t>
  </si>
  <si>
    <t xml:space="preserve">4.7 </t>
  </si>
  <si>
    <t xml:space="preserve">Curso de atualização/capacitação </t>
  </si>
  <si>
    <t xml:space="preserve">Por curso </t>
  </si>
  <si>
    <t xml:space="preserve">4.8 </t>
  </si>
  <si>
    <t xml:space="preserve">Participação em Eventos Nacionais Científicos, Esportivos, Artísticos ou Culturais </t>
  </si>
  <si>
    <t>Por evento</t>
  </si>
  <si>
    <t xml:space="preserve">4.9 </t>
  </si>
  <si>
    <t xml:space="preserve">Participação em Eventos Internacionais Científicos, Esportivos, Artísticos ou Culturais </t>
  </si>
  <si>
    <t xml:space="preserve">4.10 </t>
  </si>
  <si>
    <t xml:space="preserve">Estágio ou intercâmbio com outra instituição </t>
  </si>
  <si>
    <t>Por estágio</t>
  </si>
  <si>
    <t xml:space="preserve">4.11 </t>
  </si>
  <si>
    <t xml:space="preserve">Cursos de Formação Docente </t>
  </si>
  <si>
    <t>Nome</t>
  </si>
  <si>
    <t>Total</t>
  </si>
  <si>
    <t xml:space="preserve">5. PRODUÇÃO CIENTÍFICA, DE INOVAÇÃO, TÉCNICA OU ARTÍSTICA VINCULADA À ÁREA DE ATUAÇÃO E/OU AO ENSINO, À PESQUISA E EXTENSÃO NA UFC </t>
  </si>
  <si>
    <t xml:space="preserve">5.1 </t>
  </si>
  <si>
    <t xml:space="preserve">Artigos Completos em Anais com Qualis de Área A1 </t>
  </si>
  <si>
    <t xml:space="preserve">Por artigo </t>
  </si>
  <si>
    <t xml:space="preserve">5.2 </t>
  </si>
  <si>
    <t xml:space="preserve">Artigos Completos em Anais com Qualis de Área A2 </t>
  </si>
  <si>
    <t xml:space="preserve">5.3 </t>
  </si>
  <si>
    <t xml:space="preserve">Artigos Completos em Anais com Qualis de Área B1 </t>
  </si>
  <si>
    <t xml:space="preserve">5.4 </t>
  </si>
  <si>
    <t xml:space="preserve">Artigos Completos em Anais com Qualis de Área B2 </t>
  </si>
  <si>
    <t xml:space="preserve">5.5 </t>
  </si>
  <si>
    <t xml:space="preserve">Artigos Completos em Anais com Qualis de Área B3 </t>
  </si>
  <si>
    <t xml:space="preserve">5.6 </t>
  </si>
  <si>
    <t xml:space="preserve">Artigos Completos em Anais com Qualis de Área B4 </t>
  </si>
  <si>
    <t xml:space="preserve">5.7 </t>
  </si>
  <si>
    <t xml:space="preserve">Artigos Completos em Anais com Qualis de Área B5 </t>
  </si>
  <si>
    <t xml:space="preserve">5.8 </t>
  </si>
  <si>
    <t xml:space="preserve">Artigos Completos em Anais com Qualis de Área C </t>
  </si>
  <si>
    <t xml:space="preserve">5.9 </t>
  </si>
  <si>
    <t xml:space="preserve">Artigos Completos em Anais sem Qualis de Área (Internacionais) </t>
  </si>
  <si>
    <t xml:space="preserve">5.10 </t>
  </si>
  <si>
    <t xml:space="preserve">Artigos Completos em Anais sem Qualis de Área (Nacionais) </t>
  </si>
  <si>
    <t xml:space="preserve">5.11 </t>
  </si>
  <si>
    <t xml:space="preserve">Resumos e Resumos estendidos em Anais com Qualis de Área </t>
  </si>
  <si>
    <t xml:space="preserve">Por resumo </t>
  </si>
  <si>
    <t xml:space="preserve">5.12 </t>
  </si>
  <si>
    <t xml:space="preserve">Resumos e Resumos estendidos em Anais sem Qualis de Área (Internacionais) </t>
  </si>
  <si>
    <t xml:space="preserve">5.13 </t>
  </si>
  <si>
    <t xml:space="preserve">Resumos e Resumos estendidos em Anais sem Qualis de Área (Nacionais) </t>
  </si>
  <si>
    <t xml:space="preserve">5.14 </t>
  </si>
  <si>
    <t xml:space="preserve">Artigos Publicados em Periódicos com Qualis de Área A1 </t>
  </si>
  <si>
    <t xml:space="preserve">5.15 </t>
  </si>
  <si>
    <t xml:space="preserve">Artigos Publicados em Periódicos com Qualis de Área A2 </t>
  </si>
  <si>
    <t xml:space="preserve">5.16 </t>
  </si>
  <si>
    <t xml:space="preserve">Artigos Publicados em Periódicos com Qualis de Área B1 </t>
  </si>
  <si>
    <t xml:space="preserve">5.17 </t>
  </si>
  <si>
    <t xml:space="preserve">Artigos Publicados em Periódicos com Qualis de Área B2 </t>
  </si>
  <si>
    <t xml:space="preserve">5.18 </t>
  </si>
  <si>
    <t xml:space="preserve">Artigos Publicados em Periódicos com Qualis de Área B3 </t>
  </si>
  <si>
    <t xml:space="preserve">5.19 </t>
  </si>
  <si>
    <t xml:space="preserve">Artigos Publicados em Periódicos com Qualis de Área B4 </t>
  </si>
  <si>
    <t xml:space="preserve">5.20 </t>
  </si>
  <si>
    <t xml:space="preserve">Artigos Publicados em Periódicos com Qualis de Área B5 </t>
  </si>
  <si>
    <t xml:space="preserve">5.21 </t>
  </si>
  <si>
    <t xml:space="preserve">Artigos Publicados em Periódicos com Qualis de Área C </t>
  </si>
  <si>
    <t xml:space="preserve">5.22 </t>
  </si>
  <si>
    <t xml:space="preserve">Artigos Publicados em Periódicos sem Qualis de Área </t>
  </si>
  <si>
    <t xml:space="preserve">5.23 </t>
  </si>
  <si>
    <t xml:space="preserve">Livro Publicado (acima de 49 páginas) </t>
  </si>
  <si>
    <t xml:space="preserve">Por livro </t>
  </si>
  <si>
    <t xml:space="preserve">5.24 </t>
  </si>
  <si>
    <t xml:space="preserve">Livro Publicado com Comitê Editorial </t>
  </si>
  <si>
    <t xml:space="preserve">5.25 </t>
  </si>
  <si>
    <t xml:space="preserve">Organização ou Coordenação de Livro ou Revista Especializada </t>
  </si>
  <si>
    <t xml:space="preserve">5.26 </t>
  </si>
  <si>
    <t xml:space="preserve">Capítulo de Livro Publicado </t>
  </si>
  <si>
    <t xml:space="preserve">Por capítulo </t>
  </si>
  <si>
    <t xml:space="preserve">5.27 </t>
  </si>
  <si>
    <t xml:space="preserve">Capítulo Livro Publicado com Comitê Editorial </t>
  </si>
  <si>
    <t xml:space="preserve">5.28 </t>
  </si>
  <si>
    <t xml:space="preserve">Tradução de Livro (acima de 49 páginas) </t>
  </si>
  <si>
    <t xml:space="preserve">5.29 </t>
  </si>
  <si>
    <t xml:space="preserve">Tradução de Livro com Comitê Editorial </t>
  </si>
  <si>
    <t xml:space="preserve">5.30 </t>
  </si>
  <si>
    <t xml:space="preserve">Tradução de Capítulo de Livro Publicado </t>
  </si>
  <si>
    <t xml:space="preserve">5.31 </t>
  </si>
  <si>
    <t xml:space="preserve">Tradução de Capítulo de Livro Publicado com Comitê Editorial </t>
  </si>
  <si>
    <t xml:space="preserve">5.32 </t>
  </si>
  <si>
    <t xml:space="preserve">Resenha de Livro e Revisão de Livro </t>
  </si>
  <si>
    <t xml:space="preserve">5.33 </t>
  </si>
  <si>
    <t xml:space="preserve">Resenha de Livro e Revisão de Livro com Comitê Editorial </t>
  </si>
  <si>
    <t xml:space="preserve">5.34 </t>
  </si>
  <si>
    <t xml:space="preserve">Outras produções bibliográficas (artigos ou colunas em jornal, revista, site etc.) </t>
  </si>
  <si>
    <t xml:space="preserve">Cada uma </t>
  </si>
  <si>
    <t xml:space="preserve">5.35 </t>
  </si>
  <si>
    <t xml:space="preserve">Desenvolvimento de Softwares no âmbito de projetos de ensino, pesquisa ou extensão vinculados a UFC </t>
  </si>
  <si>
    <t xml:space="preserve">5.36 </t>
  </si>
  <si>
    <t xml:space="preserve">Produto ou Processo com Registro Definitivo de Patente </t>
  </si>
  <si>
    <t xml:space="preserve">Cada um </t>
  </si>
  <si>
    <t xml:space="preserve">5.37 </t>
  </si>
  <si>
    <t xml:space="preserve">Produto ou Processo com Depósito de Patente </t>
  </si>
  <si>
    <t xml:space="preserve">5.38 </t>
  </si>
  <si>
    <t xml:space="preserve">Por licenciamento </t>
  </si>
  <si>
    <t xml:space="preserve">5.39 </t>
  </si>
  <si>
    <t xml:space="preserve">Desenvolvimento de Produto Tecnológico </t>
  </si>
  <si>
    <t xml:space="preserve">5.40 </t>
  </si>
  <si>
    <t xml:space="preserve">Desenvolvimento de Processo Tecnológico com registro em órgão específico </t>
  </si>
  <si>
    <t xml:space="preserve">5.41 </t>
  </si>
  <si>
    <t xml:space="preserve">Trabalhos Técnicos </t>
  </si>
  <si>
    <t xml:space="preserve">5.42 </t>
  </si>
  <si>
    <t xml:space="preserve">Produção de Relatório Técnico/Científico Aprovado pela unidade de lotação ou em Editais Institucionais </t>
  </si>
  <si>
    <t xml:space="preserve">5.43 </t>
  </si>
  <si>
    <t xml:space="preserve">Apresentação de Palestra ou Conferência </t>
  </si>
  <si>
    <t xml:space="preserve">5.44 </t>
  </si>
  <si>
    <t xml:space="preserve">Projeto de pesquisa, financiado por agência de fomento/UFC/fundação, cadastrado na instituição </t>
  </si>
  <si>
    <t xml:space="preserve">Por projeto </t>
  </si>
  <si>
    <t xml:space="preserve">5.45 </t>
  </si>
  <si>
    <t xml:space="preserve">Projeto de pesquisa não financiado, cadastrado na instituição </t>
  </si>
  <si>
    <t xml:space="preserve">5.46 </t>
  </si>
  <si>
    <t xml:space="preserve">5.47 </t>
  </si>
  <si>
    <t xml:space="preserve">6. ATIVIDADES DE EXTENSÃO </t>
  </si>
  <si>
    <t xml:space="preserve">6.1 </t>
  </si>
  <si>
    <t xml:space="preserve">6.2 </t>
  </si>
  <si>
    <t xml:space="preserve">Coordenador de Projeto Cadastrado na Pró-Reitoria de Extensão com participação de discentes </t>
  </si>
  <si>
    <t xml:space="preserve">6.3 </t>
  </si>
  <si>
    <t xml:space="preserve">6.4 </t>
  </si>
  <si>
    <t xml:space="preserve">6.5 </t>
  </si>
  <si>
    <t xml:space="preserve">6.6 </t>
  </si>
  <si>
    <t xml:space="preserve">Por ação </t>
  </si>
  <si>
    <t xml:space="preserve">7.1 </t>
  </si>
  <si>
    <t xml:space="preserve">Reitor, Vice-Reitor, Pró-Reitor, Diretor de Unidade Acadêmica </t>
  </si>
  <si>
    <t xml:space="preserve">Por mês </t>
  </si>
  <si>
    <t xml:space="preserve">7.2 </t>
  </si>
  <si>
    <t xml:space="preserve">Vice-Diretor </t>
  </si>
  <si>
    <t xml:space="preserve">7.3 </t>
  </si>
  <si>
    <t xml:space="preserve">Coordenador de Programas Acadêmicos </t>
  </si>
  <si>
    <t xml:space="preserve">7.4 </t>
  </si>
  <si>
    <t xml:space="preserve">Cargo de Direção na Administração Superior </t>
  </si>
  <si>
    <t xml:space="preserve">7.5 </t>
  </si>
  <si>
    <t xml:space="preserve">Chefia de Departamento </t>
  </si>
  <si>
    <t xml:space="preserve">7.6 </t>
  </si>
  <si>
    <t xml:space="preserve">Subchefe de Departamento </t>
  </si>
  <si>
    <t xml:space="preserve">7.7 </t>
  </si>
  <si>
    <t xml:space="preserve">Coordenador de Curso de Graduação ou Pós-Graduação Stricto Sensu </t>
  </si>
  <si>
    <t xml:space="preserve">7.8 </t>
  </si>
  <si>
    <t xml:space="preserve">Vice-Coordenador de Curso de Graduação ou Pós-Graduação Stricto Sensu </t>
  </si>
  <si>
    <t xml:space="preserve">7.9 </t>
  </si>
  <si>
    <t xml:space="preserve">Assessoria da Administração Superior da UFC </t>
  </si>
  <si>
    <t xml:space="preserve">7.10 </t>
  </si>
  <si>
    <t xml:space="preserve">Função Gratificada para Gestão Administrativa </t>
  </si>
  <si>
    <t xml:space="preserve">7.11 </t>
  </si>
  <si>
    <t xml:space="preserve">Coordenador Permanente designado por portaria de Dirigente da UFC </t>
  </si>
  <si>
    <t xml:space="preserve">7.12 </t>
  </si>
  <si>
    <t xml:space="preserve">Presidente de Comissão Permanente (designada por portaria) da UFC </t>
  </si>
  <si>
    <t xml:space="preserve">7.13 </t>
  </si>
  <si>
    <t xml:space="preserve">Presidente de Comissão Permanente de Pessoal Docente-CPPD  </t>
  </si>
  <si>
    <t xml:space="preserve">7.14 </t>
  </si>
  <si>
    <t xml:space="preserve">Participação em Comissão Permanente (designada por portaria) da UFC </t>
  </si>
  <si>
    <t xml:space="preserve">7.15 </t>
  </si>
  <si>
    <t xml:space="preserve">Presidente de Comissão Temporária (designada por portaria) da UFC, excetuando-se as Comissões discriminadas nos itens 3.1 a 3.4 </t>
  </si>
  <si>
    <t xml:space="preserve">7.16 </t>
  </si>
  <si>
    <t xml:space="preserve">Participação em Comissão Temporária (designada por portaria) da UFC, excetuando-se as Comissões discriminadas nos itens 3.1 a 3.4 </t>
  </si>
  <si>
    <t xml:space="preserve">7.17 </t>
  </si>
  <si>
    <t xml:space="preserve">Representantes Docentes nos Conselhos Superiores da UFC </t>
  </si>
  <si>
    <t xml:space="preserve">7.18 </t>
  </si>
  <si>
    <t xml:space="preserve">Representantes Docentes nos Conselhos das Unidades Acadêmicas </t>
  </si>
  <si>
    <t xml:space="preserve">7.19 </t>
  </si>
  <si>
    <t xml:space="preserve">Participação nos Colegiados de Cursos de Graduação </t>
  </si>
  <si>
    <t xml:space="preserve">7.20 </t>
  </si>
  <si>
    <t xml:space="preserve">Membro do Núcleo Docente Estruturante </t>
  </si>
  <si>
    <t xml:space="preserve">7.21 </t>
  </si>
  <si>
    <t xml:space="preserve">Titular em órgão representativo de classe </t>
  </si>
  <si>
    <t xml:space="preserve">7.22 </t>
  </si>
  <si>
    <t xml:space="preserve">Titular em órgão dos Ministérios da Educação, da Cultura e da Ciência, Tecnologia e Inovação, ou outro relacionado à área de atuação do docente, na condição de indicado ou eleito </t>
  </si>
  <si>
    <t xml:space="preserve">7. ADMINISTRAÇÃO, ASSESSORAMENTO E REPRESENTAÇÃO </t>
  </si>
  <si>
    <t xml:space="preserve">Por software desenvolvido </t>
  </si>
  <si>
    <t xml:space="preserve">Por livro traduzido </t>
  </si>
  <si>
    <t xml:space="preserve">5.48 </t>
  </si>
  <si>
    <t xml:space="preserve">5.49 </t>
  </si>
  <si>
    <t xml:space="preserve">5.50 </t>
  </si>
  <si>
    <t xml:space="preserve">5.51 </t>
  </si>
  <si>
    <t xml:space="preserve">5.52 </t>
  </si>
  <si>
    <t xml:space="preserve">Produções artísticas e/ou culturais realizadas no âmbito profissional sem vínculos explícitos com a linha de pesquisa na qual o docente atua </t>
  </si>
  <si>
    <t xml:space="preserve">5.53 </t>
  </si>
  <si>
    <t xml:space="preserve">Organização de Eventos Internacionais </t>
  </si>
  <si>
    <t>5.54</t>
  </si>
  <si>
    <t xml:space="preserve">Organização de Eventos Nacionais </t>
  </si>
  <si>
    <t xml:space="preserve">5.55 </t>
  </si>
  <si>
    <t xml:space="preserve">Organização de Eventos Regionais </t>
  </si>
  <si>
    <t xml:space="preserve">5.56 </t>
  </si>
  <si>
    <t xml:space="preserve">Organização de Eventos Locais </t>
  </si>
  <si>
    <t xml:space="preserve">Por livro ou revista </t>
  </si>
  <si>
    <t xml:space="preserve">Por capítulo de livro traduzido </t>
  </si>
  <si>
    <t xml:space="preserve">Por resenha e revisão de livro </t>
  </si>
  <si>
    <t xml:space="preserve">Por Aluno x Curso </t>
  </si>
  <si>
    <r>
      <t xml:space="preserve">Produções artísticas e/ou culturais apresentadas ao público em eventos, locais e/ou instituições brasileiras ou estrangeiras reconhecidas pela área como de </t>
    </r>
    <r>
      <rPr>
        <b/>
        <sz val="12"/>
        <color theme="1"/>
        <rFont val="Calibri"/>
        <family val="2"/>
        <scheme val="minor"/>
      </rPr>
      <t>abrangência regional,</t>
    </r>
    <r>
      <rPr>
        <sz val="12"/>
        <color theme="1"/>
        <rFont val="Calibri"/>
        <family val="2"/>
        <scheme val="minor"/>
      </rPr>
      <t xml:space="preserve"> relacionadas à linha de pesquisa na qual o docente atua </t>
    </r>
  </si>
  <si>
    <r>
      <t xml:space="preserve">Produções artísticas e/ou culturais apresentadas ao público em eventos, locais e/ou instituições brasileiras ou estrangeiras reconhecidas pela área como de </t>
    </r>
    <r>
      <rPr>
        <b/>
        <sz val="12"/>
        <color theme="1"/>
        <rFont val="Calibri"/>
        <family val="2"/>
        <scheme val="minor"/>
      </rPr>
      <t>abrangência local</t>
    </r>
    <r>
      <rPr>
        <sz val="12"/>
        <color theme="1"/>
        <rFont val="Calibri"/>
        <family val="2"/>
        <scheme val="minor"/>
      </rPr>
      <t xml:space="preserve">, relacionadas à linha de pesquisa na qual o docente atua </t>
    </r>
  </si>
  <si>
    <r>
      <t xml:space="preserve">Produções artísticas e/ou culturais apresentadas ao público em eventos, locais e/ou instituições brasileiras ou estrangeiras reconhecidas pela área como de </t>
    </r>
    <r>
      <rPr>
        <b/>
        <sz val="12"/>
        <color theme="1"/>
        <rFont val="Calibri"/>
        <family val="2"/>
        <scheme val="minor"/>
      </rPr>
      <t>abrangência internacional ou nacional</t>
    </r>
    <r>
      <rPr>
        <sz val="12"/>
        <color theme="1"/>
        <rFont val="Calibri"/>
        <family val="2"/>
        <scheme val="minor"/>
      </rPr>
      <t xml:space="preserve">, relacionadas à linha de pesquisa na qual o docente atua </t>
    </r>
  </si>
  <si>
    <r>
      <t xml:space="preserve">Produções artísticas e/ou culturais apresentadas ao público em eventos, locais e/ou instituições brasileiras ou estrangeiras reconhecidas pela área como de </t>
    </r>
    <r>
      <rPr>
        <b/>
        <sz val="12"/>
        <color theme="1"/>
        <rFont val="Calibri"/>
        <family val="2"/>
        <scheme val="minor"/>
      </rPr>
      <t>abrangência regional</t>
    </r>
    <r>
      <rPr>
        <sz val="12"/>
        <color theme="1"/>
        <rFont val="Calibri"/>
        <family val="2"/>
        <scheme val="minor"/>
      </rPr>
      <t xml:space="preserve">, contempladas por seleção, edital ou convite e relacionadas à linha de pesquisa na qual o docente atua </t>
    </r>
  </si>
  <si>
    <r>
      <t xml:space="preserve">Produções artísticas e/ou culturais apresentadas ao público em eventos, locais e/ou instituições brasileiras ou estrangeiras reconhecidas pela área como de </t>
    </r>
    <r>
      <rPr>
        <b/>
        <sz val="12"/>
        <color theme="1"/>
        <rFont val="Calibri"/>
        <family val="2"/>
        <scheme val="minor"/>
      </rPr>
      <t>abrangência nacional</t>
    </r>
    <r>
      <rPr>
        <sz val="12"/>
        <color theme="1"/>
        <rFont val="Calibri"/>
        <family val="2"/>
        <scheme val="minor"/>
      </rPr>
      <t>, contempladas por seleção, edital ou convite e relacionadas à linha de pesquisa na qual o docente atua</t>
    </r>
  </si>
  <si>
    <r>
      <t xml:space="preserve">Produções artísticas e/ou culturais apresentadas ao público em eventos, locais e/ou instituições brasileiras ou estrangeiras reconhecidas pela área como de </t>
    </r>
    <r>
      <rPr>
        <b/>
        <sz val="12"/>
        <color theme="1"/>
        <rFont val="Calibri"/>
        <family val="2"/>
        <scheme val="minor"/>
      </rPr>
      <t>abrangência internacional</t>
    </r>
    <r>
      <rPr>
        <sz val="12"/>
        <color theme="1"/>
        <rFont val="Calibri"/>
        <family val="2"/>
        <scheme val="minor"/>
      </rPr>
      <t xml:space="preserve">, contempladas por seleção, edital ou convite e relacionadas à linha de pesquisa na qual o docente atua </t>
    </r>
  </si>
  <si>
    <t>Licenciamento de Patente Internacional</t>
  </si>
  <si>
    <t>Licenciamento de Patente Nacional</t>
  </si>
  <si>
    <t>5.57</t>
  </si>
  <si>
    <t>Coordenador de programas cadastrados na Pró-Reitoria de Extensão com participação de discentes</t>
  </si>
  <si>
    <t xml:space="preserve"> Por programa / ano</t>
  </si>
  <si>
    <t>Por projeto / ano</t>
  </si>
  <si>
    <t>Prestação de serviço / ano</t>
  </si>
  <si>
    <t>Coordenador de prestação de serviços cadastrado na Pró-Reitoria de Extensão com a participação de discentes</t>
  </si>
  <si>
    <t>Coordenador ou membro da equipe de curso de extensão / palestras ministradas, conferência e participação em mesas</t>
  </si>
  <si>
    <t>Por ação/ano</t>
  </si>
  <si>
    <t>Coordenador de ações de extensão com premiação internacional, nacional e regional.</t>
  </si>
  <si>
    <t>Participação como membro regular em ações de extensão cadastradas na Pró-Reitoria de Extensão com participação de discentes</t>
  </si>
  <si>
    <r>
      <rPr>
        <sz val="10"/>
        <color rgb="FFFF0000"/>
        <rFont val="Calibri"/>
        <family val="2"/>
      </rPr>
      <t>Notas explicativas</t>
    </r>
  </si>
  <si>
    <r>
      <rPr>
        <sz val="10"/>
        <rFont val="Calibri"/>
        <family val="2"/>
      </rPr>
      <t>Item</t>
    </r>
  </si>
  <si>
    <r>
      <rPr>
        <sz val="10"/>
        <rFont val="Calibri"/>
        <family val="2"/>
      </rPr>
      <t>Minimo para Classe D</t>
    </r>
  </si>
  <si>
    <r>
      <rPr>
        <sz val="10"/>
        <rFont val="Calibri"/>
        <family val="2"/>
      </rPr>
      <t xml:space="preserve">Entende-­‐se por Programas institucionais PIBIC, PIBID, Monitoria (voluntária ou não), Mobilidade, entre outros
</t>
    </r>
    <r>
      <rPr>
        <sz val="10"/>
        <rFont val="Calibri"/>
        <family val="2"/>
      </rPr>
      <t>congêneres</t>
    </r>
  </si>
  <si>
    <r>
      <rPr>
        <sz val="10"/>
        <rFont val="Calibri"/>
        <family val="2"/>
      </rPr>
      <t xml:space="preserve">Entende-­‐se  estágio ou intercâmbio com duração superior a 15 dias. Devidamente aprovado como estágio/intercâmbio no colegiado do departamento ou
</t>
    </r>
    <r>
      <rPr>
        <sz val="10"/>
        <rFont val="Calibri"/>
        <family val="2"/>
      </rPr>
      <t>centro.</t>
    </r>
  </si>
  <si>
    <r>
      <rPr>
        <sz val="10"/>
        <rFont val="Calibri"/>
        <family val="2"/>
      </rPr>
      <t>5.1 a 5.22</t>
    </r>
  </si>
  <si>
    <r>
      <rPr>
        <sz val="10"/>
        <rFont val="Calibri"/>
        <family val="2"/>
      </rPr>
      <t>Deve ser observado o maior qualis do periódico/anais.</t>
    </r>
  </si>
  <si>
    <r>
      <rPr>
        <sz val="10"/>
        <rFont val="Calibri"/>
        <family val="2"/>
      </rPr>
      <t xml:space="preserve">Aprovado no departamento ou centro, visto que a UFC
</t>
    </r>
    <r>
      <rPr>
        <sz val="10"/>
        <rFont val="Calibri"/>
        <family val="2"/>
      </rPr>
      <t>não dispôe de sistema para cadastro de projetos.</t>
    </r>
  </si>
  <si>
    <r>
      <rPr>
        <sz val="10"/>
        <rFont val="Calibri"/>
        <family val="2"/>
      </rPr>
      <t xml:space="preserve">Presidente, vice-­‐presidente, coordenador científico e
</t>
    </r>
    <r>
      <rPr>
        <sz val="10"/>
        <rFont val="Calibri"/>
        <family val="2"/>
      </rPr>
      <t>tesoureiro</t>
    </r>
  </si>
  <si>
    <t xml:space="preserve">O mínimo para a Classe D será de 125 pontos na Categoria 5 - PRODUÇÃO CIENTÍFICA, DE INOVAÇÃO, TÉCNICA OU ARTÍSTICA VINCULADA À ÁREA DE ATUAÇÃO E/OU AO ENSINO, À PESQUISA E EXTENSÃO NA UFC. 
</t>
  </si>
  <si>
    <t>5.45 e 5.46</t>
  </si>
  <si>
    <t>5.54 a 5.57</t>
  </si>
  <si>
    <t>2.13</t>
  </si>
  <si>
    <t>4.1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</si>
</sst>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/>
    <xf numFmtId="0" fontId="0" fillId="0" borderId="1" xfId="0" applyBorder="1" applyAlignment="1">
      <alignment wrapText="1"/>
    </xf>
    <xf numFmtId="3" fontId="0" fillId="0" borderId="4" xfId="0" applyNumberFormat="1" applyBorder="1"/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0" fontId="6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0" fillId="0" borderId="7" xfId="0" applyFill="1" applyBorder="1" applyAlignment="1">
      <alignment horizontal="left" vertical="top" wrapText="1"/>
    </xf>
    <xf numFmtId="2" fontId="9" fillId="0" borderId="7" xfId="0" applyNumberFormat="1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0" fillId="2" borderId="1" xfId="0" applyFill="1" applyBorder="1" applyAlignment="1" applyProtection="1">
      <alignment horizontal="left" vertical="center"/>
      <protection locked="0"/>
    </xf>
  </cellXfs>
  <cellStyles count="89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8" builtinId="9" hidden="1"/>
    <cellStyle name="Hyperlink seguido" xfId="20" builtinId="9" hidden="1"/>
    <cellStyle name="Hyperlink seguido" xfId="22" builtinId="9" hidden="1"/>
    <cellStyle name="Hyperlink seguido" xfId="24" builtinId="9" hidden="1"/>
    <cellStyle name="Hyperlink seguido" xfId="26" builtinId="9" hidden="1"/>
    <cellStyle name="Hyperlink seguido" xfId="28" builtinId="9" hidden="1"/>
    <cellStyle name="Hyperlink seguido" xfId="30" builtinId="9" hidden="1"/>
    <cellStyle name="Hyperlink seguido" xfId="32" builtinId="9" hidden="1"/>
    <cellStyle name="Hyperlink seguido" xfId="34" builtinId="9" hidden="1"/>
    <cellStyle name="Hyperlink seguido" xfId="36" builtinId="9" hidden="1"/>
    <cellStyle name="Hyperlink seguido" xfId="38" builtinId="9" hidden="1"/>
    <cellStyle name="Hyperlink seguido" xfId="40" builtinId="9" hidden="1"/>
    <cellStyle name="Hyperlink seguido" xfId="42" builtinId="9" hidden="1"/>
    <cellStyle name="Hyperlink seguido" xfId="44" builtinId="9" hidden="1"/>
    <cellStyle name="Hyperlink seguido" xfId="46" builtinId="9" hidden="1"/>
    <cellStyle name="Hyperlink seguido" xfId="48" builtinId="9" hidden="1"/>
    <cellStyle name="Hyperlink seguido" xfId="50" builtinId="9" hidden="1"/>
    <cellStyle name="Hyperlink seguido" xfId="52" builtinId="9" hidden="1"/>
    <cellStyle name="Hyperlink seguido" xfId="54" builtinId="9" hidden="1"/>
    <cellStyle name="Hyperlink seguido" xfId="56" builtinId="9" hidden="1"/>
    <cellStyle name="Hyperlink seguido" xfId="58" builtinId="9" hidden="1"/>
    <cellStyle name="Hyperlink seguido" xfId="60" builtinId="9" hidden="1"/>
    <cellStyle name="Hyperlink seguido" xfId="62" builtinId="9" hidden="1"/>
    <cellStyle name="Hyperlink seguido" xfId="64" builtinId="9" hidden="1"/>
    <cellStyle name="Hyperlink seguido" xfId="66" builtinId="9" hidden="1"/>
    <cellStyle name="Hyperlink seguido" xfId="68" builtinId="9" hidden="1"/>
    <cellStyle name="Hyperlink seguido" xfId="70" builtinId="9" hidden="1"/>
    <cellStyle name="Hyperlink seguido" xfId="72" builtinId="9" hidden="1"/>
    <cellStyle name="Hyperlink seguido" xfId="74" builtinId="9" hidden="1"/>
    <cellStyle name="Hyperlink seguido" xfId="76" builtinId="9" hidden="1"/>
    <cellStyle name="Hyperlink seguido" xfId="78" builtinId="9" hidden="1"/>
    <cellStyle name="Hyperlink seguido" xfId="80" builtinId="9" hidden="1"/>
    <cellStyle name="Hyperlink seguido" xfId="82" builtinId="9" hidden="1"/>
    <cellStyle name="Hyperlink seguido" xfId="84" builtinId="9" hidden="1"/>
    <cellStyle name="Hyperlink seguido" xfId="86" builtinId="9" hidden="1"/>
    <cellStyle name="Hyperlink seguido" xfId="8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64"/>
  <sheetViews>
    <sheetView tabSelected="1" topLeftCell="A2" zoomScalePageLayoutView="175" workbookViewId="0">
      <pane ySplit="1095" topLeftCell="A52" activePane="bottomLeft"/>
      <selection activeCell="G2" activeCellId="2" sqref="D1:D1048576 E1:E1048576 G1:G1048576"/>
      <selection pane="bottomLeft" activeCell="F121" sqref="F121"/>
    </sheetView>
  </sheetViews>
  <sheetFormatPr defaultColWidth="11" defaultRowHeight="15.75"/>
  <cols>
    <col min="2" max="2" width="10.375" style="7" customWidth="1"/>
    <col min="3" max="3" width="57.375" style="15" customWidth="1"/>
    <col min="4" max="4" width="20.625" style="9" bestFit="1" customWidth="1"/>
    <col min="5" max="5" width="6" style="12" bestFit="1" customWidth="1"/>
    <col min="6" max="6" width="4.375" style="7" bestFit="1" customWidth="1"/>
    <col min="7" max="7" width="6.625" customWidth="1"/>
  </cols>
  <sheetData>
    <row r="2" spans="2:7">
      <c r="B2" s="45" t="s">
        <v>120</v>
      </c>
      <c r="C2" s="46"/>
      <c r="D2" s="30" t="s">
        <v>121</v>
      </c>
    </row>
    <row r="3" spans="2:7">
      <c r="B3" s="53"/>
      <c r="C3" s="53"/>
      <c r="D3" s="19">
        <f>G6+G13+G31+G50+G64+G124+G133</f>
        <v>0</v>
      </c>
    </row>
    <row r="5" spans="2:7">
      <c r="B5" s="5" t="s">
        <v>9</v>
      </c>
      <c r="C5" s="16" t="s">
        <v>10</v>
      </c>
      <c r="D5" s="30" t="s">
        <v>11</v>
      </c>
      <c r="E5" s="10" t="s">
        <v>12</v>
      </c>
      <c r="F5" s="5" t="s">
        <v>8</v>
      </c>
      <c r="G5" s="2">
        <v>500</v>
      </c>
    </row>
    <row r="6" spans="2:7">
      <c r="B6" s="5" t="s">
        <v>13</v>
      </c>
      <c r="C6" s="13"/>
      <c r="D6" s="8"/>
      <c r="E6" s="11"/>
      <c r="F6" s="6"/>
      <c r="G6" s="19">
        <f>IF(SUM(G7:G10)&gt;500,500,SUM(G7:G10))</f>
        <v>0</v>
      </c>
    </row>
    <row r="7" spans="2:7">
      <c r="B7" s="6" t="s">
        <v>0</v>
      </c>
      <c r="C7" s="13" t="s">
        <v>1</v>
      </c>
      <c r="D7" s="8" t="s">
        <v>14</v>
      </c>
      <c r="E7" s="11">
        <v>0.75</v>
      </c>
      <c r="F7" s="17"/>
      <c r="G7" s="3">
        <f>E7*F7</f>
        <v>0</v>
      </c>
    </row>
    <row r="8" spans="2:7">
      <c r="B8" s="6" t="s">
        <v>2</v>
      </c>
      <c r="C8" s="13" t="s">
        <v>3</v>
      </c>
      <c r="D8" s="8" t="s">
        <v>14</v>
      </c>
      <c r="E8" s="11">
        <v>0.75</v>
      </c>
      <c r="F8" s="17"/>
      <c r="G8" s="3">
        <f>E8*F8</f>
        <v>0</v>
      </c>
    </row>
    <row r="9" spans="2:7">
      <c r="B9" s="6" t="s">
        <v>4</v>
      </c>
      <c r="C9" s="13" t="s">
        <v>5</v>
      </c>
      <c r="D9" s="8" t="s">
        <v>14</v>
      </c>
      <c r="E9" s="11">
        <v>0.75</v>
      </c>
      <c r="F9" s="17"/>
      <c r="G9" s="3">
        <f>E9*F9</f>
        <v>0</v>
      </c>
    </row>
    <row r="10" spans="2:7">
      <c r="B10" s="6" t="s">
        <v>6</v>
      </c>
      <c r="C10" s="13" t="s">
        <v>7</v>
      </c>
      <c r="D10" s="8" t="s">
        <v>14</v>
      </c>
      <c r="E10" s="20">
        <v>1</v>
      </c>
      <c r="F10" s="17"/>
      <c r="G10" s="3">
        <f>E10*F10</f>
        <v>0</v>
      </c>
    </row>
    <row r="12" spans="2:7">
      <c r="B12" s="5" t="s">
        <v>9</v>
      </c>
      <c r="C12" s="16" t="s">
        <v>10</v>
      </c>
      <c r="D12" s="30" t="s">
        <v>11</v>
      </c>
      <c r="E12" s="10" t="s">
        <v>12</v>
      </c>
      <c r="F12" s="5" t="s">
        <v>8</v>
      </c>
      <c r="G12" s="2">
        <v>200</v>
      </c>
    </row>
    <row r="13" spans="2:7" s="1" customFormat="1">
      <c r="B13" s="5" t="s">
        <v>15</v>
      </c>
      <c r="C13" s="16"/>
      <c r="D13" s="30"/>
      <c r="E13" s="11"/>
      <c r="F13" s="11"/>
      <c r="G13" s="19">
        <f>IF(SUM(G14:G28)&gt;200,200,SUM(G14:G28))</f>
        <v>0</v>
      </c>
    </row>
    <row r="14" spans="2:7">
      <c r="B14" s="6" t="s">
        <v>16</v>
      </c>
      <c r="C14" s="13" t="s">
        <v>17</v>
      </c>
      <c r="D14" s="8" t="s">
        <v>18</v>
      </c>
      <c r="E14" s="11">
        <v>10</v>
      </c>
      <c r="F14" s="18"/>
      <c r="G14" s="11">
        <f>E14*F14</f>
        <v>0</v>
      </c>
    </row>
    <row r="15" spans="2:7">
      <c r="B15" s="6" t="s">
        <v>19</v>
      </c>
      <c r="C15" s="13" t="s">
        <v>20</v>
      </c>
      <c r="D15" s="8" t="s">
        <v>21</v>
      </c>
      <c r="E15" s="11">
        <v>50</v>
      </c>
      <c r="F15" s="18"/>
      <c r="G15" s="11">
        <f t="shared" ref="G15:G28" si="0">E15*F15</f>
        <v>0</v>
      </c>
    </row>
    <row r="16" spans="2:7">
      <c r="B16" s="6" t="s">
        <v>22</v>
      </c>
      <c r="C16" s="13" t="s">
        <v>23</v>
      </c>
      <c r="D16" s="8" t="s">
        <v>21</v>
      </c>
      <c r="E16" s="11">
        <v>20</v>
      </c>
      <c r="F16" s="18"/>
      <c r="G16" s="11">
        <f t="shared" si="0"/>
        <v>0</v>
      </c>
    </row>
    <row r="17" spans="2:7">
      <c r="B17" s="6" t="s">
        <v>24</v>
      </c>
      <c r="C17" s="13" t="s">
        <v>25</v>
      </c>
      <c r="D17" s="8" t="s">
        <v>21</v>
      </c>
      <c r="E17" s="11">
        <v>50</v>
      </c>
      <c r="F17" s="18"/>
      <c r="G17" s="11">
        <f t="shared" si="0"/>
        <v>0</v>
      </c>
    </row>
    <row r="18" spans="2:7">
      <c r="B18" s="6" t="s">
        <v>26</v>
      </c>
      <c r="C18" s="13" t="s">
        <v>27</v>
      </c>
      <c r="D18" s="8" t="s">
        <v>21</v>
      </c>
      <c r="E18" s="11">
        <v>20</v>
      </c>
      <c r="F18" s="18"/>
      <c r="G18" s="11">
        <f t="shared" si="0"/>
        <v>0</v>
      </c>
    </row>
    <row r="19" spans="2:7">
      <c r="B19" s="6" t="s">
        <v>28</v>
      </c>
      <c r="C19" s="13" t="s">
        <v>29</v>
      </c>
      <c r="D19" s="8" t="s">
        <v>21</v>
      </c>
      <c r="E19" s="11">
        <v>25</v>
      </c>
      <c r="F19" s="18"/>
      <c r="G19" s="11">
        <f t="shared" si="0"/>
        <v>0</v>
      </c>
    </row>
    <row r="20" spans="2:7">
      <c r="B20" s="6" t="s">
        <v>30</v>
      </c>
      <c r="C20" s="13" t="s">
        <v>31</v>
      </c>
      <c r="D20" s="8" t="s">
        <v>21</v>
      </c>
      <c r="E20" s="11">
        <v>15</v>
      </c>
      <c r="F20" s="18"/>
      <c r="G20" s="11">
        <f t="shared" si="0"/>
        <v>0</v>
      </c>
    </row>
    <row r="21" spans="2:7">
      <c r="B21" s="6" t="s">
        <v>32</v>
      </c>
      <c r="C21" s="13" t="s">
        <v>33</v>
      </c>
      <c r="D21" s="8" t="s">
        <v>21</v>
      </c>
      <c r="E21" s="11">
        <v>25</v>
      </c>
      <c r="F21" s="18"/>
      <c r="G21" s="11">
        <f t="shared" si="0"/>
        <v>0</v>
      </c>
    </row>
    <row r="22" spans="2:7">
      <c r="B22" s="6" t="s">
        <v>34</v>
      </c>
      <c r="C22" s="13" t="s">
        <v>35</v>
      </c>
      <c r="D22" s="8" t="s">
        <v>21</v>
      </c>
      <c r="E22" s="11">
        <v>15</v>
      </c>
      <c r="F22" s="18"/>
      <c r="G22" s="11">
        <f t="shared" si="0"/>
        <v>0</v>
      </c>
    </row>
    <row r="23" spans="2:7" ht="31.5">
      <c r="B23" s="6" t="s">
        <v>36</v>
      </c>
      <c r="C23" s="13" t="s">
        <v>37</v>
      </c>
      <c r="D23" s="8" t="s">
        <v>38</v>
      </c>
      <c r="E23" s="11">
        <v>50</v>
      </c>
      <c r="F23" s="18"/>
      <c r="G23" s="11">
        <f t="shared" si="0"/>
        <v>0</v>
      </c>
    </row>
    <row r="24" spans="2:7" ht="31.5">
      <c r="B24" s="6" t="s">
        <v>39</v>
      </c>
      <c r="C24" s="13" t="s">
        <v>40</v>
      </c>
      <c r="D24" s="8" t="s">
        <v>38</v>
      </c>
      <c r="E24" s="11">
        <v>20</v>
      </c>
      <c r="F24" s="18"/>
      <c r="G24" s="11">
        <f t="shared" si="0"/>
        <v>0</v>
      </c>
    </row>
    <row r="25" spans="2:7">
      <c r="B25" s="6" t="s">
        <v>41</v>
      </c>
      <c r="C25" s="13" t="s">
        <v>42</v>
      </c>
      <c r="D25" s="8" t="s">
        <v>38</v>
      </c>
      <c r="E25" s="11">
        <v>10</v>
      </c>
      <c r="F25" s="18"/>
      <c r="G25" s="11">
        <f t="shared" si="0"/>
        <v>0</v>
      </c>
    </row>
    <row r="26" spans="2:7">
      <c r="B26" s="6" t="s">
        <v>43</v>
      </c>
      <c r="C26" s="13" t="s">
        <v>44</v>
      </c>
      <c r="D26" s="8" t="s">
        <v>45</v>
      </c>
      <c r="E26" s="11">
        <v>25</v>
      </c>
      <c r="F26" s="18"/>
      <c r="G26" s="11">
        <f t="shared" si="0"/>
        <v>0</v>
      </c>
    </row>
    <row r="27" spans="2:7">
      <c r="B27" s="6" t="s">
        <v>46</v>
      </c>
      <c r="C27" s="13" t="s">
        <v>47</v>
      </c>
      <c r="D27" s="8" t="s">
        <v>45</v>
      </c>
      <c r="E27" s="11">
        <v>0</v>
      </c>
      <c r="F27" s="18"/>
      <c r="G27" s="11">
        <f t="shared" si="0"/>
        <v>0</v>
      </c>
    </row>
    <row r="28" spans="2:7">
      <c r="B28" s="6" t="s">
        <v>48</v>
      </c>
      <c r="C28" s="13" t="s">
        <v>49</v>
      </c>
      <c r="D28" s="8" t="s">
        <v>296</v>
      </c>
      <c r="E28" s="11">
        <v>2</v>
      </c>
      <c r="F28" s="18"/>
      <c r="G28" s="11">
        <f t="shared" si="0"/>
        <v>0</v>
      </c>
    </row>
    <row r="30" spans="2:7">
      <c r="B30" s="5" t="s">
        <v>9</v>
      </c>
      <c r="C30" s="16" t="s">
        <v>10</v>
      </c>
      <c r="D30" s="30" t="s">
        <v>11</v>
      </c>
      <c r="E30" s="10" t="s">
        <v>12</v>
      </c>
      <c r="F30" s="5" t="s">
        <v>8</v>
      </c>
      <c r="G30" s="2">
        <v>100</v>
      </c>
    </row>
    <row r="31" spans="2:7">
      <c r="B31" s="51" t="s">
        <v>50</v>
      </c>
      <c r="C31" s="52"/>
      <c r="D31" s="14"/>
      <c r="E31" s="11"/>
      <c r="F31" s="11"/>
      <c r="G31" s="19">
        <f>IF(SUM(G32:G47)&gt;100,100,SUM(G32:G47))</f>
        <v>0</v>
      </c>
    </row>
    <row r="32" spans="2:7">
      <c r="B32" s="6" t="s">
        <v>51</v>
      </c>
      <c r="C32" s="13" t="s">
        <v>52</v>
      </c>
      <c r="D32" s="14" t="s">
        <v>53</v>
      </c>
      <c r="E32" s="11">
        <v>25</v>
      </c>
      <c r="F32" s="18"/>
      <c r="G32" s="11">
        <f>E32*F32</f>
        <v>0</v>
      </c>
    </row>
    <row r="33" spans="2:7" ht="31.5">
      <c r="B33" s="6" t="s">
        <v>54</v>
      </c>
      <c r="C33" s="13" t="s">
        <v>55</v>
      </c>
      <c r="D33" s="14" t="s">
        <v>53</v>
      </c>
      <c r="E33" s="11">
        <v>10</v>
      </c>
      <c r="F33" s="18"/>
      <c r="G33" s="11">
        <f t="shared" ref="G33:G47" si="1">E33*F33</f>
        <v>0</v>
      </c>
    </row>
    <row r="34" spans="2:7">
      <c r="B34" s="6" t="s">
        <v>56</v>
      </c>
      <c r="C34" s="13" t="s">
        <v>57</v>
      </c>
      <c r="D34" s="14" t="s">
        <v>58</v>
      </c>
      <c r="E34" s="11">
        <v>10</v>
      </c>
      <c r="F34" s="18"/>
      <c r="G34" s="11">
        <f t="shared" si="1"/>
        <v>0</v>
      </c>
    </row>
    <row r="35" spans="2:7" ht="31.5">
      <c r="B35" s="6" t="s">
        <v>59</v>
      </c>
      <c r="C35" s="13" t="s">
        <v>60</v>
      </c>
      <c r="D35" s="14" t="s">
        <v>61</v>
      </c>
      <c r="E35" s="11">
        <v>10</v>
      </c>
      <c r="F35" s="18"/>
      <c r="G35" s="11">
        <f t="shared" si="1"/>
        <v>0</v>
      </c>
    </row>
    <row r="36" spans="2:7">
      <c r="B36" s="31" t="s">
        <v>62</v>
      </c>
      <c r="C36" s="32" t="s">
        <v>63</v>
      </c>
      <c r="D36" s="33" t="s">
        <v>53</v>
      </c>
      <c r="E36" s="34">
        <v>20</v>
      </c>
      <c r="F36" s="18"/>
      <c r="G36" s="11">
        <f t="shared" si="1"/>
        <v>0</v>
      </c>
    </row>
    <row r="37" spans="2:7">
      <c r="B37" s="31" t="s">
        <v>64</v>
      </c>
      <c r="C37" s="32" t="s">
        <v>65</v>
      </c>
      <c r="D37" s="33" t="s">
        <v>53</v>
      </c>
      <c r="E37" s="34">
        <v>15</v>
      </c>
      <c r="F37" s="18"/>
      <c r="G37" s="11">
        <f t="shared" si="1"/>
        <v>0</v>
      </c>
    </row>
    <row r="38" spans="2:7">
      <c r="B38" s="31" t="s">
        <v>66</v>
      </c>
      <c r="C38" s="32" t="s">
        <v>67</v>
      </c>
      <c r="D38" s="33" t="s">
        <v>53</v>
      </c>
      <c r="E38" s="34">
        <v>20</v>
      </c>
      <c r="F38" s="18"/>
      <c r="G38" s="11">
        <f t="shared" si="1"/>
        <v>0</v>
      </c>
    </row>
    <row r="39" spans="2:7">
      <c r="B39" s="31" t="s">
        <v>68</v>
      </c>
      <c r="C39" s="32" t="s">
        <v>69</v>
      </c>
      <c r="D39" s="33" t="s">
        <v>53</v>
      </c>
      <c r="E39" s="34">
        <v>15</v>
      </c>
      <c r="F39" s="18"/>
      <c r="G39" s="11">
        <f t="shared" si="1"/>
        <v>0</v>
      </c>
    </row>
    <row r="40" spans="2:7" ht="31.5">
      <c r="B40" s="6" t="s">
        <v>70</v>
      </c>
      <c r="C40" s="13" t="s">
        <v>71</v>
      </c>
      <c r="D40" s="14" t="s">
        <v>53</v>
      </c>
      <c r="E40" s="11">
        <v>10</v>
      </c>
      <c r="F40" s="18"/>
      <c r="G40" s="11">
        <f t="shared" si="1"/>
        <v>0</v>
      </c>
    </row>
    <row r="41" spans="2:7" ht="31.5">
      <c r="B41" s="6" t="s">
        <v>72</v>
      </c>
      <c r="C41" s="13" t="s">
        <v>73</v>
      </c>
      <c r="D41" s="14" t="s">
        <v>53</v>
      </c>
      <c r="E41" s="11">
        <v>10</v>
      </c>
      <c r="F41" s="18"/>
      <c r="G41" s="11">
        <f t="shared" si="1"/>
        <v>0</v>
      </c>
    </row>
    <row r="42" spans="2:7">
      <c r="B42" s="6" t="s">
        <v>74</v>
      </c>
      <c r="C42" s="13" t="s">
        <v>75</v>
      </c>
      <c r="D42" s="14" t="s">
        <v>76</v>
      </c>
      <c r="E42" s="11">
        <v>10</v>
      </c>
      <c r="F42" s="18"/>
      <c r="G42" s="11">
        <f t="shared" si="1"/>
        <v>0</v>
      </c>
    </row>
    <row r="43" spans="2:7">
      <c r="B43" s="6" t="s">
        <v>77</v>
      </c>
      <c r="C43" s="13" t="s">
        <v>78</v>
      </c>
      <c r="D43" s="14" t="s">
        <v>79</v>
      </c>
      <c r="E43" s="11">
        <v>25</v>
      </c>
      <c r="F43" s="18"/>
      <c r="G43" s="11">
        <f t="shared" si="1"/>
        <v>0</v>
      </c>
    </row>
    <row r="44" spans="2:7">
      <c r="B44" s="6" t="s">
        <v>80</v>
      </c>
      <c r="C44" s="13" t="s">
        <v>81</v>
      </c>
      <c r="D44" s="14" t="s">
        <v>82</v>
      </c>
      <c r="E44" s="11">
        <v>10</v>
      </c>
      <c r="F44" s="18"/>
      <c r="G44" s="11">
        <f t="shared" si="1"/>
        <v>0</v>
      </c>
    </row>
    <row r="45" spans="2:7">
      <c r="B45" s="6" t="s">
        <v>83</v>
      </c>
      <c r="C45" s="6" t="s">
        <v>84</v>
      </c>
      <c r="D45" s="6" t="s">
        <v>85</v>
      </c>
      <c r="E45" s="6">
        <v>10</v>
      </c>
      <c r="F45" s="18"/>
      <c r="G45" s="11">
        <f t="shared" si="1"/>
        <v>0</v>
      </c>
    </row>
    <row r="46" spans="2:7" ht="31.5">
      <c r="B46" s="6" t="s">
        <v>86</v>
      </c>
      <c r="C46" s="13" t="s">
        <v>87</v>
      </c>
      <c r="D46" s="6" t="s">
        <v>53</v>
      </c>
      <c r="E46" s="6">
        <v>20</v>
      </c>
      <c r="F46" s="18"/>
      <c r="G46" s="11">
        <f t="shared" si="1"/>
        <v>0</v>
      </c>
    </row>
    <row r="47" spans="2:7" ht="31.5">
      <c r="B47" s="6" t="s">
        <v>88</v>
      </c>
      <c r="C47" s="13" t="s">
        <v>89</v>
      </c>
      <c r="D47" s="6" t="s">
        <v>53</v>
      </c>
      <c r="E47" s="6">
        <v>5</v>
      </c>
      <c r="F47" s="18"/>
      <c r="G47" s="11">
        <f t="shared" si="1"/>
        <v>0</v>
      </c>
    </row>
    <row r="49" spans="2:7">
      <c r="B49" s="5" t="s">
        <v>9</v>
      </c>
      <c r="C49" s="16" t="s">
        <v>10</v>
      </c>
      <c r="D49" s="30" t="s">
        <v>11</v>
      </c>
      <c r="E49" s="10" t="s">
        <v>12</v>
      </c>
      <c r="F49" s="5" t="s">
        <v>8</v>
      </c>
      <c r="G49" s="2">
        <v>250</v>
      </c>
    </row>
    <row r="50" spans="2:7">
      <c r="B50" s="50" t="s">
        <v>90</v>
      </c>
      <c r="C50" s="50"/>
      <c r="D50" s="8"/>
      <c r="E50" s="11"/>
      <c r="F50" s="6"/>
      <c r="G50" s="19">
        <f>IF(SUM(G51:G61)&gt;250,250,SUM(G51:G61))</f>
        <v>0</v>
      </c>
    </row>
    <row r="51" spans="2:7">
      <c r="B51" s="6" t="s">
        <v>91</v>
      </c>
      <c r="C51" s="13" t="s">
        <v>92</v>
      </c>
      <c r="D51" s="8" t="s">
        <v>93</v>
      </c>
      <c r="E51" s="11">
        <v>250</v>
      </c>
      <c r="F51" s="17"/>
      <c r="G51" s="3">
        <f>E51*F51</f>
        <v>0</v>
      </c>
    </row>
    <row r="52" spans="2:7">
      <c r="B52" s="6" t="s">
        <v>94</v>
      </c>
      <c r="C52" s="13" t="s">
        <v>95</v>
      </c>
      <c r="D52" s="8" t="s">
        <v>96</v>
      </c>
      <c r="E52" s="11">
        <v>250</v>
      </c>
      <c r="F52" s="17"/>
      <c r="G52" s="3">
        <f t="shared" ref="G52:G61" si="2">E52*F52</f>
        <v>0</v>
      </c>
    </row>
    <row r="53" spans="2:7">
      <c r="B53" s="6" t="s">
        <v>97</v>
      </c>
      <c r="C53" s="13" t="s">
        <v>98</v>
      </c>
      <c r="D53" s="8" t="s">
        <v>96</v>
      </c>
      <c r="E53" s="11">
        <v>250</v>
      </c>
      <c r="F53" s="17"/>
      <c r="G53" s="3">
        <f t="shared" si="2"/>
        <v>0</v>
      </c>
    </row>
    <row r="54" spans="2:7">
      <c r="B54" s="6" t="s">
        <v>99</v>
      </c>
      <c r="C54" s="13" t="s">
        <v>100</v>
      </c>
      <c r="D54" s="8" t="s">
        <v>101</v>
      </c>
      <c r="E54" s="11">
        <v>0</v>
      </c>
      <c r="F54" s="17"/>
      <c r="G54" s="3">
        <f t="shared" si="2"/>
        <v>0</v>
      </c>
    </row>
    <row r="55" spans="2:7">
      <c r="B55" s="6" t="s">
        <v>102</v>
      </c>
      <c r="C55" s="13" t="s">
        <v>103</v>
      </c>
      <c r="D55" s="8" t="s">
        <v>104</v>
      </c>
      <c r="E55" s="11">
        <v>5</v>
      </c>
      <c r="F55" s="17"/>
      <c r="G55" s="3">
        <f t="shared" si="2"/>
        <v>0</v>
      </c>
    </row>
    <row r="56" spans="2:7">
      <c r="B56" s="6" t="s">
        <v>105</v>
      </c>
      <c r="C56" s="13" t="s">
        <v>106</v>
      </c>
      <c r="D56" s="8" t="s">
        <v>101</v>
      </c>
      <c r="E56" s="11">
        <v>50</v>
      </c>
      <c r="F56" s="17"/>
      <c r="G56" s="3">
        <f t="shared" si="2"/>
        <v>0</v>
      </c>
    </row>
    <row r="57" spans="2:7">
      <c r="B57" s="35" t="s">
        <v>107</v>
      </c>
      <c r="C57" s="36" t="s">
        <v>108</v>
      </c>
      <c r="D57" s="37" t="s">
        <v>109</v>
      </c>
      <c r="E57" s="34">
        <v>40</v>
      </c>
      <c r="F57" s="17"/>
      <c r="G57" s="3">
        <f t="shared" si="2"/>
        <v>0</v>
      </c>
    </row>
    <row r="58" spans="2:7" ht="31.5">
      <c r="B58" s="6" t="s">
        <v>110</v>
      </c>
      <c r="C58" s="13" t="s">
        <v>111</v>
      </c>
      <c r="D58" s="8" t="s">
        <v>112</v>
      </c>
      <c r="E58" s="11">
        <v>10</v>
      </c>
      <c r="F58" s="17"/>
      <c r="G58" s="3">
        <f t="shared" si="2"/>
        <v>0</v>
      </c>
    </row>
    <row r="59" spans="2:7" ht="31.5">
      <c r="B59" s="6" t="s">
        <v>113</v>
      </c>
      <c r="C59" s="13" t="s">
        <v>114</v>
      </c>
      <c r="D59" s="8" t="s">
        <v>112</v>
      </c>
      <c r="E59" s="11">
        <v>10</v>
      </c>
      <c r="F59" s="17"/>
      <c r="G59" s="3">
        <f t="shared" si="2"/>
        <v>0</v>
      </c>
    </row>
    <row r="60" spans="2:7">
      <c r="B60" s="6" t="s">
        <v>115</v>
      </c>
      <c r="C60" s="13" t="s">
        <v>116</v>
      </c>
      <c r="D60" s="8" t="s">
        <v>117</v>
      </c>
      <c r="E60" s="11">
        <v>20</v>
      </c>
      <c r="F60" s="17"/>
      <c r="G60" s="3">
        <f t="shared" si="2"/>
        <v>0</v>
      </c>
    </row>
    <row r="61" spans="2:7">
      <c r="B61" s="35" t="s">
        <v>118</v>
      </c>
      <c r="C61" s="36" t="s">
        <v>119</v>
      </c>
      <c r="D61" s="37" t="s">
        <v>109</v>
      </c>
      <c r="E61" s="34">
        <v>20</v>
      </c>
      <c r="F61" s="17"/>
      <c r="G61" s="3">
        <f t="shared" si="2"/>
        <v>0</v>
      </c>
    </row>
    <row r="63" spans="2:7">
      <c r="B63" s="5" t="s">
        <v>9</v>
      </c>
      <c r="C63" s="16" t="s">
        <v>10</v>
      </c>
      <c r="D63" s="30" t="s">
        <v>11</v>
      </c>
      <c r="E63" s="10" t="s">
        <v>12</v>
      </c>
      <c r="F63" s="5" t="s">
        <v>8</v>
      </c>
      <c r="G63" s="2">
        <v>500</v>
      </c>
    </row>
    <row r="64" spans="2:7" ht="45.95" customHeight="1">
      <c r="B64" s="47" t="s">
        <v>122</v>
      </c>
      <c r="C64" s="47"/>
      <c r="D64" s="8"/>
      <c r="E64" s="11"/>
      <c r="F64" s="6"/>
      <c r="G64" s="19">
        <f>IF(SUM(G65:G121)&gt;500,500,SUM(G65:G121))</f>
        <v>0</v>
      </c>
    </row>
    <row r="65" spans="2:7">
      <c r="B65" s="6" t="s">
        <v>123</v>
      </c>
      <c r="C65" s="13" t="s">
        <v>124</v>
      </c>
      <c r="D65" s="8" t="s">
        <v>125</v>
      </c>
      <c r="E65" s="11">
        <v>100</v>
      </c>
      <c r="F65" s="17"/>
      <c r="G65" s="11">
        <f>E65*F65</f>
        <v>0</v>
      </c>
    </row>
    <row r="66" spans="2:7">
      <c r="B66" s="6" t="s">
        <v>126</v>
      </c>
      <c r="C66" s="13" t="s">
        <v>127</v>
      </c>
      <c r="D66" s="8" t="s">
        <v>125</v>
      </c>
      <c r="E66" s="11">
        <v>80</v>
      </c>
      <c r="F66" s="17"/>
      <c r="G66" s="11">
        <f t="shared" ref="G66:G121" si="3">E66*F66</f>
        <v>0</v>
      </c>
    </row>
    <row r="67" spans="2:7">
      <c r="B67" s="6" t="s">
        <v>128</v>
      </c>
      <c r="C67" s="13" t="s">
        <v>129</v>
      </c>
      <c r="D67" s="8" t="s">
        <v>125</v>
      </c>
      <c r="E67" s="11">
        <v>50</v>
      </c>
      <c r="F67" s="17"/>
      <c r="G67" s="11">
        <f t="shared" si="3"/>
        <v>0</v>
      </c>
    </row>
    <row r="68" spans="2:7">
      <c r="B68" s="6" t="s">
        <v>130</v>
      </c>
      <c r="C68" s="13" t="s">
        <v>131</v>
      </c>
      <c r="D68" s="8" t="s">
        <v>125</v>
      </c>
      <c r="E68" s="11">
        <v>40</v>
      </c>
      <c r="F68" s="17"/>
      <c r="G68" s="11">
        <f t="shared" si="3"/>
        <v>0</v>
      </c>
    </row>
    <row r="69" spans="2:7">
      <c r="B69" s="6" t="s">
        <v>132</v>
      </c>
      <c r="C69" s="13" t="s">
        <v>133</v>
      </c>
      <c r="D69" s="8" t="s">
        <v>125</v>
      </c>
      <c r="E69" s="11">
        <v>40</v>
      </c>
      <c r="F69" s="17"/>
      <c r="G69" s="11">
        <f t="shared" si="3"/>
        <v>0</v>
      </c>
    </row>
    <row r="70" spans="2:7">
      <c r="B70" s="6" t="s">
        <v>134</v>
      </c>
      <c r="C70" s="13" t="s">
        <v>135</v>
      </c>
      <c r="D70" s="8" t="s">
        <v>125</v>
      </c>
      <c r="E70" s="11">
        <v>40</v>
      </c>
      <c r="F70" s="17"/>
      <c r="G70" s="11">
        <f t="shared" si="3"/>
        <v>0</v>
      </c>
    </row>
    <row r="71" spans="2:7">
      <c r="B71" s="6" t="s">
        <v>136</v>
      </c>
      <c r="C71" s="13" t="s">
        <v>137</v>
      </c>
      <c r="D71" s="8" t="s">
        <v>125</v>
      </c>
      <c r="E71" s="11">
        <v>40</v>
      </c>
      <c r="F71" s="17"/>
      <c r="G71" s="11">
        <f t="shared" si="3"/>
        <v>0</v>
      </c>
    </row>
    <row r="72" spans="2:7">
      <c r="B72" s="6" t="s">
        <v>138</v>
      </c>
      <c r="C72" s="13" t="s">
        <v>139</v>
      </c>
      <c r="D72" s="8" t="s">
        <v>125</v>
      </c>
      <c r="E72" s="11">
        <v>40</v>
      </c>
      <c r="F72" s="17"/>
      <c r="G72" s="11">
        <f t="shared" si="3"/>
        <v>0</v>
      </c>
    </row>
    <row r="73" spans="2:7">
      <c r="B73" s="35" t="s">
        <v>140</v>
      </c>
      <c r="C73" s="36" t="s">
        <v>141</v>
      </c>
      <c r="D73" s="37" t="s">
        <v>125</v>
      </c>
      <c r="E73" s="34">
        <v>40</v>
      </c>
      <c r="F73" s="17"/>
      <c r="G73" s="11">
        <f t="shared" si="3"/>
        <v>0</v>
      </c>
    </row>
    <row r="74" spans="2:7">
      <c r="B74" s="35" t="s">
        <v>142</v>
      </c>
      <c r="C74" s="36" t="s">
        <v>143</v>
      </c>
      <c r="D74" s="37" t="s">
        <v>125</v>
      </c>
      <c r="E74" s="34">
        <v>30</v>
      </c>
      <c r="F74" s="17"/>
      <c r="G74" s="11">
        <f t="shared" si="3"/>
        <v>0</v>
      </c>
    </row>
    <row r="75" spans="2:7">
      <c r="B75" s="6" t="s">
        <v>144</v>
      </c>
      <c r="C75" s="13" t="s">
        <v>145</v>
      </c>
      <c r="D75" s="8" t="s">
        <v>146</v>
      </c>
      <c r="E75" s="11">
        <v>10</v>
      </c>
      <c r="F75" s="17"/>
      <c r="G75" s="11">
        <f t="shared" si="3"/>
        <v>0</v>
      </c>
    </row>
    <row r="76" spans="2:7" ht="31.5">
      <c r="B76" s="6" t="s">
        <v>147</v>
      </c>
      <c r="C76" s="13" t="s">
        <v>148</v>
      </c>
      <c r="D76" s="8" t="s">
        <v>146</v>
      </c>
      <c r="E76" s="11">
        <v>10</v>
      </c>
      <c r="F76" s="17"/>
      <c r="G76" s="11">
        <f t="shared" si="3"/>
        <v>0</v>
      </c>
    </row>
    <row r="77" spans="2:7" ht="31.5">
      <c r="B77" s="6" t="s">
        <v>149</v>
      </c>
      <c r="C77" s="13" t="s">
        <v>150</v>
      </c>
      <c r="D77" s="8" t="s">
        <v>146</v>
      </c>
      <c r="E77" s="11">
        <v>10</v>
      </c>
      <c r="F77" s="17"/>
      <c r="G77" s="11">
        <f t="shared" si="3"/>
        <v>0</v>
      </c>
    </row>
    <row r="78" spans="2:7">
      <c r="B78" s="6" t="s">
        <v>151</v>
      </c>
      <c r="C78" s="13" t="s">
        <v>152</v>
      </c>
      <c r="D78" s="8" t="s">
        <v>125</v>
      </c>
      <c r="E78" s="11">
        <v>250</v>
      </c>
      <c r="F78" s="17"/>
      <c r="G78" s="11">
        <f t="shared" si="3"/>
        <v>0</v>
      </c>
    </row>
    <row r="79" spans="2:7">
      <c r="B79" s="6" t="s">
        <v>153</v>
      </c>
      <c r="C79" s="13" t="s">
        <v>154</v>
      </c>
      <c r="D79" s="8" t="s">
        <v>125</v>
      </c>
      <c r="E79" s="11">
        <v>210</v>
      </c>
      <c r="F79" s="17"/>
      <c r="G79" s="11">
        <f t="shared" si="3"/>
        <v>0</v>
      </c>
    </row>
    <row r="80" spans="2:7">
      <c r="B80" s="6" t="s">
        <v>155</v>
      </c>
      <c r="C80" s="13" t="s">
        <v>156</v>
      </c>
      <c r="D80" s="8" t="s">
        <v>125</v>
      </c>
      <c r="E80" s="11">
        <v>175</v>
      </c>
      <c r="F80" s="17"/>
      <c r="G80" s="11">
        <f t="shared" si="3"/>
        <v>0</v>
      </c>
    </row>
    <row r="81" spans="2:7">
      <c r="B81" s="6" t="s">
        <v>157</v>
      </c>
      <c r="C81" s="13" t="s">
        <v>158</v>
      </c>
      <c r="D81" s="8" t="s">
        <v>125</v>
      </c>
      <c r="E81" s="11">
        <v>125</v>
      </c>
      <c r="F81" s="17"/>
      <c r="G81" s="11">
        <f t="shared" si="3"/>
        <v>0</v>
      </c>
    </row>
    <row r="82" spans="2:7">
      <c r="B82" s="6" t="s">
        <v>159</v>
      </c>
      <c r="C82" s="13" t="s">
        <v>160</v>
      </c>
      <c r="D82" s="8" t="s">
        <v>125</v>
      </c>
      <c r="E82" s="11">
        <v>50</v>
      </c>
      <c r="F82" s="17"/>
      <c r="G82" s="11">
        <f t="shared" si="3"/>
        <v>0</v>
      </c>
    </row>
    <row r="83" spans="2:7">
      <c r="B83" s="6" t="s">
        <v>161</v>
      </c>
      <c r="C83" s="13" t="s">
        <v>162</v>
      </c>
      <c r="D83" s="8" t="s">
        <v>125</v>
      </c>
      <c r="E83" s="11">
        <v>25</v>
      </c>
      <c r="F83" s="17"/>
      <c r="G83" s="11">
        <f t="shared" si="3"/>
        <v>0</v>
      </c>
    </row>
    <row r="84" spans="2:7">
      <c r="B84" s="6" t="s">
        <v>163</v>
      </c>
      <c r="C84" s="13" t="s">
        <v>164</v>
      </c>
      <c r="D84" s="8" t="s">
        <v>125</v>
      </c>
      <c r="E84" s="11">
        <v>12</v>
      </c>
      <c r="F84" s="17"/>
      <c r="G84" s="11">
        <f t="shared" si="3"/>
        <v>0</v>
      </c>
    </row>
    <row r="85" spans="2:7">
      <c r="B85" s="6" t="s">
        <v>165</v>
      </c>
      <c r="C85" s="13" t="s">
        <v>166</v>
      </c>
      <c r="D85" s="8" t="s">
        <v>125</v>
      </c>
      <c r="E85" s="11">
        <v>10</v>
      </c>
      <c r="F85" s="17"/>
      <c r="G85" s="11">
        <f t="shared" si="3"/>
        <v>0</v>
      </c>
    </row>
    <row r="86" spans="2:7">
      <c r="B86" s="6" t="s">
        <v>167</v>
      </c>
      <c r="C86" s="13" t="s">
        <v>168</v>
      </c>
      <c r="D86" s="8" t="s">
        <v>125</v>
      </c>
      <c r="E86" s="11">
        <v>10</v>
      </c>
      <c r="F86" s="17"/>
      <c r="G86" s="11">
        <f t="shared" si="3"/>
        <v>0</v>
      </c>
    </row>
    <row r="87" spans="2:7">
      <c r="B87" s="6" t="s">
        <v>169</v>
      </c>
      <c r="C87" s="13" t="s">
        <v>170</v>
      </c>
      <c r="D87" s="8" t="s">
        <v>171</v>
      </c>
      <c r="E87" s="11">
        <v>125</v>
      </c>
      <c r="F87" s="17"/>
      <c r="G87" s="11">
        <f t="shared" si="3"/>
        <v>0</v>
      </c>
    </row>
    <row r="88" spans="2:7">
      <c r="B88" s="6" t="s">
        <v>172</v>
      </c>
      <c r="C88" s="13" t="s">
        <v>173</v>
      </c>
      <c r="D88" s="8" t="s">
        <v>171</v>
      </c>
      <c r="E88" s="11">
        <v>250</v>
      </c>
      <c r="F88" s="17"/>
      <c r="G88" s="11">
        <f t="shared" si="3"/>
        <v>0</v>
      </c>
    </row>
    <row r="89" spans="2:7">
      <c r="B89" s="6" t="s">
        <v>174</v>
      </c>
      <c r="C89" s="13" t="s">
        <v>175</v>
      </c>
      <c r="D89" s="8" t="s">
        <v>293</v>
      </c>
      <c r="E89" s="11">
        <v>125</v>
      </c>
      <c r="F89" s="17"/>
      <c r="G89" s="11">
        <f t="shared" si="3"/>
        <v>0</v>
      </c>
    </row>
    <row r="90" spans="2:7">
      <c r="B90" s="6" t="s">
        <v>176</v>
      </c>
      <c r="C90" s="13" t="s">
        <v>177</v>
      </c>
      <c r="D90" s="8" t="s">
        <v>178</v>
      </c>
      <c r="E90" s="11">
        <v>25</v>
      </c>
      <c r="F90" s="17"/>
      <c r="G90" s="11">
        <f t="shared" si="3"/>
        <v>0</v>
      </c>
    </row>
    <row r="91" spans="2:7">
      <c r="B91" s="6" t="s">
        <v>179</v>
      </c>
      <c r="C91" s="13" t="s">
        <v>180</v>
      </c>
      <c r="D91" s="8" t="s">
        <v>178</v>
      </c>
      <c r="E91" s="11">
        <v>50</v>
      </c>
      <c r="F91" s="17"/>
      <c r="G91" s="11">
        <f t="shared" si="3"/>
        <v>0</v>
      </c>
    </row>
    <row r="92" spans="2:7">
      <c r="B92" s="6" t="s">
        <v>181</v>
      </c>
      <c r="C92" s="13" t="s">
        <v>182</v>
      </c>
      <c r="D92" s="8" t="s">
        <v>278</v>
      </c>
      <c r="E92" s="11">
        <v>40</v>
      </c>
      <c r="F92" s="17"/>
      <c r="G92" s="11">
        <f t="shared" si="3"/>
        <v>0</v>
      </c>
    </row>
    <row r="93" spans="2:7">
      <c r="B93" s="6" t="s">
        <v>183</v>
      </c>
      <c r="C93" s="13" t="s">
        <v>184</v>
      </c>
      <c r="D93" s="8" t="s">
        <v>278</v>
      </c>
      <c r="E93" s="11">
        <v>80</v>
      </c>
      <c r="F93" s="17"/>
      <c r="G93" s="11">
        <f t="shared" si="3"/>
        <v>0</v>
      </c>
    </row>
    <row r="94" spans="2:7" ht="31.5">
      <c r="B94" s="6" t="s">
        <v>185</v>
      </c>
      <c r="C94" s="13" t="s">
        <v>186</v>
      </c>
      <c r="D94" s="4" t="s">
        <v>294</v>
      </c>
      <c r="E94" s="11">
        <v>12</v>
      </c>
      <c r="F94" s="17"/>
      <c r="G94" s="11">
        <f t="shared" si="3"/>
        <v>0</v>
      </c>
    </row>
    <row r="95" spans="2:7" ht="31.5">
      <c r="B95" s="6" t="s">
        <v>187</v>
      </c>
      <c r="C95" s="13" t="s">
        <v>188</v>
      </c>
      <c r="D95" s="4" t="s">
        <v>294</v>
      </c>
      <c r="E95" s="11">
        <v>25</v>
      </c>
      <c r="F95" s="17"/>
      <c r="G95" s="11">
        <f t="shared" si="3"/>
        <v>0</v>
      </c>
    </row>
    <row r="96" spans="2:7" ht="31.5">
      <c r="B96" s="6" t="s">
        <v>189</v>
      </c>
      <c r="C96" s="13" t="s">
        <v>190</v>
      </c>
      <c r="D96" s="4" t="s">
        <v>295</v>
      </c>
      <c r="E96" s="11">
        <v>5</v>
      </c>
      <c r="F96" s="17"/>
      <c r="G96" s="11">
        <f t="shared" si="3"/>
        <v>0</v>
      </c>
    </row>
    <row r="97" spans="2:7" ht="31.5">
      <c r="B97" s="6" t="s">
        <v>191</v>
      </c>
      <c r="C97" s="13" t="s">
        <v>192</v>
      </c>
      <c r="D97" s="4" t="s">
        <v>295</v>
      </c>
      <c r="E97" s="11">
        <v>10</v>
      </c>
      <c r="F97" s="17"/>
      <c r="G97" s="11">
        <f t="shared" si="3"/>
        <v>0</v>
      </c>
    </row>
    <row r="98" spans="2:7" ht="31.5">
      <c r="B98" s="6" t="s">
        <v>193</v>
      </c>
      <c r="C98" s="13" t="s">
        <v>194</v>
      </c>
      <c r="D98" s="4" t="s">
        <v>195</v>
      </c>
      <c r="E98" s="11">
        <v>5</v>
      </c>
      <c r="F98" s="17"/>
      <c r="G98" s="11">
        <f t="shared" si="3"/>
        <v>0</v>
      </c>
    </row>
    <row r="99" spans="2:7" ht="31.5">
      <c r="B99" s="6" t="s">
        <v>196</v>
      </c>
      <c r="C99" s="13" t="s">
        <v>197</v>
      </c>
      <c r="D99" s="4" t="s">
        <v>277</v>
      </c>
      <c r="E99" s="11">
        <v>50</v>
      </c>
      <c r="F99" s="17"/>
      <c r="G99" s="11">
        <f t="shared" si="3"/>
        <v>0</v>
      </c>
    </row>
    <row r="100" spans="2:7">
      <c r="B100" s="6" t="s">
        <v>198</v>
      </c>
      <c r="C100" s="13" t="s">
        <v>199</v>
      </c>
      <c r="D100" s="8" t="s">
        <v>200</v>
      </c>
      <c r="E100" s="11">
        <v>250</v>
      </c>
      <c r="F100" s="17"/>
      <c r="G100" s="11">
        <f t="shared" si="3"/>
        <v>0</v>
      </c>
    </row>
    <row r="101" spans="2:7">
      <c r="B101" s="6" t="s">
        <v>201</v>
      </c>
      <c r="C101" s="13" t="s">
        <v>202</v>
      </c>
      <c r="D101" s="8" t="s">
        <v>200</v>
      </c>
      <c r="E101" s="11">
        <v>125</v>
      </c>
      <c r="F101" s="17"/>
      <c r="G101" s="11">
        <f t="shared" si="3"/>
        <v>0</v>
      </c>
    </row>
    <row r="102" spans="2:7">
      <c r="B102" s="35" t="s">
        <v>203</v>
      </c>
      <c r="C102" s="36" t="s">
        <v>304</v>
      </c>
      <c r="D102" s="37" t="s">
        <v>204</v>
      </c>
      <c r="E102" s="34">
        <v>250</v>
      </c>
      <c r="F102" s="17"/>
      <c r="G102" s="28">
        <f t="shared" si="3"/>
        <v>0</v>
      </c>
    </row>
    <row r="103" spans="2:7">
      <c r="B103" s="35" t="s">
        <v>205</v>
      </c>
      <c r="C103" s="36" t="s">
        <v>303</v>
      </c>
      <c r="D103" s="37" t="s">
        <v>204</v>
      </c>
      <c r="E103" s="34">
        <v>250</v>
      </c>
      <c r="F103" s="17"/>
      <c r="G103" s="28">
        <f t="shared" si="3"/>
        <v>0</v>
      </c>
    </row>
    <row r="104" spans="2:7">
      <c r="B104" s="6" t="s">
        <v>207</v>
      </c>
      <c r="C104" s="13" t="s">
        <v>206</v>
      </c>
      <c r="D104" s="8" t="s">
        <v>200</v>
      </c>
      <c r="E104" s="11">
        <v>50</v>
      </c>
      <c r="F104" s="17"/>
      <c r="G104" s="11">
        <f t="shared" si="3"/>
        <v>0</v>
      </c>
    </row>
    <row r="105" spans="2:7" ht="31.5">
      <c r="B105" s="6" t="s">
        <v>209</v>
      </c>
      <c r="C105" s="13" t="s">
        <v>208</v>
      </c>
      <c r="D105" s="8" t="s">
        <v>200</v>
      </c>
      <c r="E105" s="11">
        <v>50</v>
      </c>
      <c r="F105" s="17"/>
      <c r="G105" s="11">
        <f t="shared" si="3"/>
        <v>0</v>
      </c>
    </row>
    <row r="106" spans="2:7">
      <c r="B106" s="6" t="s">
        <v>211</v>
      </c>
      <c r="C106" s="13" t="s">
        <v>210</v>
      </c>
      <c r="D106" s="8" t="s">
        <v>200</v>
      </c>
      <c r="E106" s="11">
        <v>12</v>
      </c>
      <c r="F106" s="17"/>
      <c r="G106" s="11">
        <f t="shared" si="3"/>
        <v>0</v>
      </c>
    </row>
    <row r="107" spans="2:7" ht="31.5">
      <c r="B107" s="6" t="s">
        <v>213</v>
      </c>
      <c r="C107" s="13" t="s">
        <v>212</v>
      </c>
      <c r="D107" s="8" t="s">
        <v>200</v>
      </c>
      <c r="E107" s="11">
        <v>12</v>
      </c>
      <c r="F107" s="17"/>
      <c r="G107" s="11">
        <f t="shared" si="3"/>
        <v>0</v>
      </c>
    </row>
    <row r="108" spans="2:7">
      <c r="B108" s="6" t="s">
        <v>215</v>
      </c>
      <c r="C108" s="13" t="s">
        <v>214</v>
      </c>
      <c r="D108" s="8" t="s">
        <v>195</v>
      </c>
      <c r="E108" s="11">
        <v>10</v>
      </c>
      <c r="F108" s="17"/>
      <c r="G108" s="11">
        <f t="shared" si="3"/>
        <v>0</v>
      </c>
    </row>
    <row r="109" spans="2:7" ht="31.5">
      <c r="B109" s="6" t="s">
        <v>218</v>
      </c>
      <c r="C109" s="13" t="s">
        <v>216</v>
      </c>
      <c r="D109" s="8" t="s">
        <v>217</v>
      </c>
      <c r="E109" s="11">
        <v>50</v>
      </c>
      <c r="F109" s="17"/>
      <c r="G109" s="11">
        <f t="shared" si="3"/>
        <v>0</v>
      </c>
    </row>
    <row r="110" spans="2:7">
      <c r="B110" s="6" t="s">
        <v>220</v>
      </c>
      <c r="C110" s="13" t="s">
        <v>219</v>
      </c>
      <c r="D110" s="8" t="s">
        <v>217</v>
      </c>
      <c r="E110" s="11">
        <v>12</v>
      </c>
      <c r="F110" s="17"/>
      <c r="G110" s="11">
        <f t="shared" si="3"/>
        <v>0</v>
      </c>
    </row>
    <row r="111" spans="2:7" ht="81" customHeight="1">
      <c r="B111" s="6" t="s">
        <v>221</v>
      </c>
      <c r="C111" s="39" t="s">
        <v>302</v>
      </c>
      <c r="D111" s="8" t="s">
        <v>195</v>
      </c>
      <c r="E111" s="11">
        <v>30</v>
      </c>
      <c r="F111" s="17"/>
      <c r="G111" s="11">
        <f t="shared" si="3"/>
        <v>0</v>
      </c>
    </row>
    <row r="112" spans="2:7" ht="78.75">
      <c r="B112" s="25" t="s">
        <v>279</v>
      </c>
      <c r="C112" s="26" t="s">
        <v>301</v>
      </c>
      <c r="D112" s="8" t="s">
        <v>195</v>
      </c>
      <c r="E112" s="11">
        <v>20</v>
      </c>
      <c r="F112" s="17"/>
      <c r="G112" s="11">
        <f t="shared" si="3"/>
        <v>0</v>
      </c>
    </row>
    <row r="113" spans="2:7" ht="78.75">
      <c r="B113" s="25" t="s">
        <v>280</v>
      </c>
      <c r="C113" s="26" t="s">
        <v>300</v>
      </c>
      <c r="D113" s="8" t="s">
        <v>195</v>
      </c>
      <c r="E113" s="11">
        <v>10</v>
      </c>
      <c r="F113" s="17"/>
      <c r="G113" s="11">
        <f t="shared" si="3"/>
        <v>0</v>
      </c>
    </row>
    <row r="114" spans="2:7" ht="63">
      <c r="B114" s="25" t="s">
        <v>281</v>
      </c>
      <c r="C114" s="26" t="s">
        <v>299</v>
      </c>
      <c r="D114" s="8" t="s">
        <v>195</v>
      </c>
      <c r="E114" s="11">
        <v>10</v>
      </c>
      <c r="F114" s="17"/>
      <c r="G114" s="11">
        <f t="shared" si="3"/>
        <v>0</v>
      </c>
    </row>
    <row r="115" spans="2:7" ht="63">
      <c r="B115" s="25" t="s">
        <v>282</v>
      </c>
      <c r="C115" s="26" t="s">
        <v>297</v>
      </c>
      <c r="D115" s="8" t="s">
        <v>195</v>
      </c>
      <c r="E115" s="11">
        <v>5</v>
      </c>
      <c r="F115" s="17"/>
      <c r="G115" s="11">
        <f t="shared" si="3"/>
        <v>0</v>
      </c>
    </row>
    <row r="116" spans="2:7" ht="63">
      <c r="B116" s="25" t="s">
        <v>283</v>
      </c>
      <c r="C116" s="26" t="s">
        <v>298</v>
      </c>
      <c r="D116" s="8" t="s">
        <v>195</v>
      </c>
      <c r="E116" s="11">
        <v>5</v>
      </c>
      <c r="F116" s="17"/>
      <c r="G116" s="11">
        <f t="shared" si="3"/>
        <v>0</v>
      </c>
    </row>
    <row r="117" spans="2:7" ht="47.25">
      <c r="B117" s="25" t="s">
        <v>285</v>
      </c>
      <c r="C117" s="26" t="s">
        <v>284</v>
      </c>
      <c r="D117" s="8" t="s">
        <v>195</v>
      </c>
      <c r="E117" s="11">
        <v>5</v>
      </c>
      <c r="F117" s="17"/>
      <c r="G117" s="11">
        <f t="shared" si="3"/>
        <v>0</v>
      </c>
    </row>
    <row r="118" spans="2:7">
      <c r="B118" s="25" t="s">
        <v>287</v>
      </c>
      <c r="C118" s="26" t="s">
        <v>286</v>
      </c>
      <c r="D118" s="3" t="s">
        <v>200</v>
      </c>
      <c r="E118" s="11">
        <v>200</v>
      </c>
      <c r="F118" s="17"/>
      <c r="G118" s="11">
        <f t="shared" si="3"/>
        <v>0</v>
      </c>
    </row>
    <row r="119" spans="2:7">
      <c r="B119" s="25" t="s">
        <v>289</v>
      </c>
      <c r="C119" s="26" t="s">
        <v>288</v>
      </c>
      <c r="D119" s="3" t="s">
        <v>200</v>
      </c>
      <c r="E119" s="11">
        <v>150</v>
      </c>
      <c r="F119" s="17"/>
      <c r="G119" s="11">
        <f t="shared" si="3"/>
        <v>0</v>
      </c>
    </row>
    <row r="120" spans="2:7">
      <c r="B120" s="25" t="s">
        <v>291</v>
      </c>
      <c r="C120" s="26" t="s">
        <v>290</v>
      </c>
      <c r="D120" s="3" t="s">
        <v>200</v>
      </c>
      <c r="E120" s="11">
        <v>100</v>
      </c>
      <c r="F120" s="17"/>
      <c r="G120" s="11">
        <f t="shared" si="3"/>
        <v>0</v>
      </c>
    </row>
    <row r="121" spans="2:7">
      <c r="B121" s="27" t="s">
        <v>305</v>
      </c>
      <c r="C121" s="26" t="s">
        <v>292</v>
      </c>
      <c r="D121" s="3" t="s">
        <v>200</v>
      </c>
      <c r="E121" s="11">
        <v>50</v>
      </c>
      <c r="F121" s="17"/>
      <c r="G121" s="11">
        <f t="shared" si="3"/>
        <v>0</v>
      </c>
    </row>
    <row r="122" spans="2:7">
      <c r="B122" s="21"/>
      <c r="C122" s="22"/>
      <c r="D122" s="23"/>
      <c r="E122" s="24"/>
      <c r="F122" s="24"/>
      <c r="G122" s="24"/>
    </row>
    <row r="123" spans="2:7">
      <c r="B123" s="5" t="s">
        <v>9</v>
      </c>
      <c r="C123" s="16" t="s">
        <v>10</v>
      </c>
      <c r="D123" s="30" t="s">
        <v>11</v>
      </c>
      <c r="E123" s="10" t="s">
        <v>12</v>
      </c>
      <c r="F123" s="5" t="s">
        <v>8</v>
      </c>
      <c r="G123" s="2">
        <v>300</v>
      </c>
    </row>
    <row r="124" spans="2:7">
      <c r="B124" s="5" t="s">
        <v>222</v>
      </c>
      <c r="C124" s="13"/>
      <c r="D124" s="8"/>
      <c r="E124" s="11"/>
      <c r="F124" s="6"/>
      <c r="G124" s="19">
        <f>IF(SUM(G125:G130)&gt;300,300,SUM(G125:G130))</f>
        <v>0</v>
      </c>
    </row>
    <row r="125" spans="2:7" ht="31.5">
      <c r="B125" s="6" t="s">
        <v>223</v>
      </c>
      <c r="C125" s="13" t="s">
        <v>306</v>
      </c>
      <c r="D125" s="14" t="s">
        <v>307</v>
      </c>
      <c r="E125" s="11">
        <v>200</v>
      </c>
      <c r="F125" s="17"/>
      <c r="G125" s="6">
        <f>E125*F125</f>
        <v>0</v>
      </c>
    </row>
    <row r="126" spans="2:7" ht="31.5">
      <c r="B126" s="6" t="s">
        <v>224</v>
      </c>
      <c r="C126" s="13" t="s">
        <v>225</v>
      </c>
      <c r="D126" s="14" t="s">
        <v>308</v>
      </c>
      <c r="E126" s="11">
        <v>150</v>
      </c>
      <c r="F126" s="17"/>
      <c r="G126" s="6">
        <f t="shared" ref="G126:G130" si="4">E126*F126</f>
        <v>0</v>
      </c>
    </row>
    <row r="127" spans="2:7" ht="32.1" customHeight="1">
      <c r="B127" s="35" t="s">
        <v>226</v>
      </c>
      <c r="C127" s="36" t="s">
        <v>310</v>
      </c>
      <c r="D127" s="38" t="s">
        <v>309</v>
      </c>
      <c r="E127" s="34">
        <v>50</v>
      </c>
      <c r="F127" s="17"/>
      <c r="G127" s="29">
        <f t="shared" si="4"/>
        <v>0</v>
      </c>
    </row>
    <row r="128" spans="2:7" ht="31.5">
      <c r="B128" s="35" t="s">
        <v>227</v>
      </c>
      <c r="C128" s="36" t="s">
        <v>311</v>
      </c>
      <c r="D128" s="38" t="s">
        <v>312</v>
      </c>
      <c r="E128" s="34">
        <v>25</v>
      </c>
      <c r="F128" s="17"/>
      <c r="G128" s="29">
        <f t="shared" si="4"/>
        <v>0</v>
      </c>
    </row>
    <row r="129" spans="2:7" ht="47.25">
      <c r="B129" s="35" t="s">
        <v>228</v>
      </c>
      <c r="C129" s="36" t="s">
        <v>314</v>
      </c>
      <c r="D129" s="38" t="s">
        <v>308</v>
      </c>
      <c r="E129" s="34">
        <v>100</v>
      </c>
      <c r="F129" s="17"/>
      <c r="G129" s="29">
        <f t="shared" si="4"/>
        <v>0</v>
      </c>
    </row>
    <row r="130" spans="2:7" ht="31.5">
      <c r="B130" s="35" t="s">
        <v>229</v>
      </c>
      <c r="C130" s="36" t="s">
        <v>313</v>
      </c>
      <c r="D130" s="38" t="s">
        <v>230</v>
      </c>
      <c r="E130" s="34">
        <v>200</v>
      </c>
      <c r="F130" s="17"/>
      <c r="G130" s="29">
        <f t="shared" si="4"/>
        <v>0</v>
      </c>
    </row>
    <row r="132" spans="2:7">
      <c r="B132" s="5" t="s">
        <v>9</v>
      </c>
      <c r="C132" s="16" t="s">
        <v>10</v>
      </c>
      <c r="D132" s="30" t="s">
        <v>11</v>
      </c>
      <c r="E132" s="10" t="s">
        <v>12</v>
      </c>
      <c r="F132" s="5" t="s">
        <v>8</v>
      </c>
      <c r="G132" s="2">
        <v>500</v>
      </c>
    </row>
    <row r="133" spans="2:7">
      <c r="B133" s="50" t="s">
        <v>276</v>
      </c>
      <c r="C133" s="50"/>
      <c r="D133" s="8"/>
      <c r="E133" s="11"/>
      <c r="F133" s="6"/>
      <c r="G133" s="19">
        <f>IF(SUM(G134:G155)&gt;500,500,SUM(G134:G155))</f>
        <v>0</v>
      </c>
    </row>
    <row r="134" spans="2:7">
      <c r="B134" s="6" t="s">
        <v>231</v>
      </c>
      <c r="C134" s="13" t="s">
        <v>232</v>
      </c>
      <c r="D134" s="8" t="s">
        <v>233</v>
      </c>
      <c r="E134" s="11">
        <v>30</v>
      </c>
      <c r="F134" s="17"/>
      <c r="G134" s="6">
        <f>E134*F134</f>
        <v>0</v>
      </c>
    </row>
    <row r="135" spans="2:7">
      <c r="B135" s="6" t="s">
        <v>234</v>
      </c>
      <c r="C135" s="13" t="s">
        <v>235</v>
      </c>
      <c r="D135" s="8" t="s">
        <v>233</v>
      </c>
      <c r="E135" s="11">
        <v>10</v>
      </c>
      <c r="F135" s="17"/>
      <c r="G135" s="6">
        <f t="shared" ref="G135:G155" si="5">E135*F135</f>
        <v>0</v>
      </c>
    </row>
    <row r="136" spans="2:7">
      <c r="B136" s="6" t="s">
        <v>236</v>
      </c>
      <c r="C136" s="13" t="s">
        <v>237</v>
      </c>
      <c r="D136" s="8" t="s">
        <v>233</v>
      </c>
      <c r="E136" s="11">
        <v>15</v>
      </c>
      <c r="F136" s="17"/>
      <c r="G136" s="6">
        <f t="shared" si="5"/>
        <v>0</v>
      </c>
    </row>
    <row r="137" spans="2:7">
      <c r="B137" s="6" t="s">
        <v>238</v>
      </c>
      <c r="C137" s="13" t="s">
        <v>239</v>
      </c>
      <c r="D137" s="8" t="s">
        <v>233</v>
      </c>
      <c r="E137" s="11">
        <v>15</v>
      </c>
      <c r="F137" s="17"/>
      <c r="G137" s="6">
        <f t="shared" si="5"/>
        <v>0</v>
      </c>
    </row>
    <row r="138" spans="2:7">
      <c r="B138" s="6" t="s">
        <v>240</v>
      </c>
      <c r="C138" s="13" t="s">
        <v>241</v>
      </c>
      <c r="D138" s="8" t="s">
        <v>233</v>
      </c>
      <c r="E138" s="11">
        <v>10</v>
      </c>
      <c r="F138" s="17"/>
      <c r="G138" s="6">
        <f t="shared" si="5"/>
        <v>0</v>
      </c>
    </row>
    <row r="139" spans="2:7">
      <c r="B139" s="6" t="s">
        <v>242</v>
      </c>
      <c r="C139" s="13" t="s">
        <v>243</v>
      </c>
      <c r="D139" s="8" t="s">
        <v>233</v>
      </c>
      <c r="E139" s="11">
        <v>5</v>
      </c>
      <c r="F139" s="17"/>
      <c r="G139" s="6">
        <f t="shared" si="5"/>
        <v>0</v>
      </c>
    </row>
    <row r="140" spans="2:7" ht="31.5">
      <c r="B140" s="6" t="s">
        <v>244</v>
      </c>
      <c r="C140" s="13" t="s">
        <v>245</v>
      </c>
      <c r="D140" s="8" t="s">
        <v>233</v>
      </c>
      <c r="E140" s="11">
        <v>10</v>
      </c>
      <c r="F140" s="17"/>
      <c r="G140" s="6">
        <f t="shared" si="5"/>
        <v>0</v>
      </c>
    </row>
    <row r="141" spans="2:7" ht="31.5">
      <c r="B141" s="6" t="s">
        <v>246</v>
      </c>
      <c r="C141" s="13" t="s">
        <v>247</v>
      </c>
      <c r="D141" s="8" t="s">
        <v>233</v>
      </c>
      <c r="E141" s="11">
        <v>5</v>
      </c>
      <c r="F141" s="17"/>
      <c r="G141" s="6">
        <f t="shared" si="5"/>
        <v>0</v>
      </c>
    </row>
    <row r="142" spans="2:7">
      <c r="B142" s="6" t="s">
        <v>248</v>
      </c>
      <c r="C142" s="13" t="s">
        <v>249</v>
      </c>
      <c r="D142" s="8" t="s">
        <v>233</v>
      </c>
      <c r="E142" s="11">
        <v>10</v>
      </c>
      <c r="F142" s="17"/>
      <c r="G142" s="6">
        <f t="shared" si="5"/>
        <v>0</v>
      </c>
    </row>
    <row r="143" spans="2:7">
      <c r="B143" s="6" t="s">
        <v>250</v>
      </c>
      <c r="C143" s="13" t="s">
        <v>251</v>
      </c>
      <c r="D143" s="8" t="s">
        <v>233</v>
      </c>
      <c r="E143" s="11">
        <v>10</v>
      </c>
      <c r="F143" s="17"/>
      <c r="G143" s="6">
        <f t="shared" si="5"/>
        <v>0</v>
      </c>
    </row>
    <row r="144" spans="2:7" ht="31.5">
      <c r="B144" s="6" t="s">
        <v>252</v>
      </c>
      <c r="C144" s="13" t="s">
        <v>253</v>
      </c>
      <c r="D144" s="8" t="s">
        <v>233</v>
      </c>
      <c r="E144" s="11">
        <v>10</v>
      </c>
      <c r="F144" s="17"/>
      <c r="G144" s="6">
        <f t="shared" si="5"/>
        <v>0</v>
      </c>
    </row>
    <row r="145" spans="2:7" ht="31.5">
      <c r="B145" s="6" t="s">
        <v>254</v>
      </c>
      <c r="C145" s="13" t="s">
        <v>255</v>
      </c>
      <c r="D145" s="8" t="s">
        <v>233</v>
      </c>
      <c r="E145" s="11">
        <v>1.5</v>
      </c>
      <c r="F145" s="17"/>
      <c r="G145" s="6">
        <f t="shared" si="5"/>
        <v>0</v>
      </c>
    </row>
    <row r="146" spans="2:7">
      <c r="B146" s="6" t="s">
        <v>256</v>
      </c>
      <c r="C146" s="13" t="s">
        <v>257</v>
      </c>
      <c r="D146" s="8" t="s">
        <v>233</v>
      </c>
      <c r="E146" s="11">
        <v>5</v>
      </c>
      <c r="F146" s="17"/>
      <c r="G146" s="6">
        <f t="shared" si="5"/>
        <v>0</v>
      </c>
    </row>
    <row r="147" spans="2:7" ht="31.5">
      <c r="B147" s="6" t="s">
        <v>258</v>
      </c>
      <c r="C147" s="13" t="s">
        <v>259</v>
      </c>
      <c r="D147" s="8" t="s">
        <v>233</v>
      </c>
      <c r="E147" s="11">
        <v>1</v>
      </c>
      <c r="F147" s="17"/>
      <c r="G147" s="6">
        <f t="shared" si="5"/>
        <v>0</v>
      </c>
    </row>
    <row r="148" spans="2:7" ht="31.5">
      <c r="B148" s="6" t="s">
        <v>260</v>
      </c>
      <c r="C148" s="13" t="s">
        <v>261</v>
      </c>
      <c r="D148" s="8" t="s">
        <v>61</v>
      </c>
      <c r="E148" s="11">
        <v>10</v>
      </c>
      <c r="F148" s="17"/>
      <c r="G148" s="6">
        <f t="shared" si="5"/>
        <v>0</v>
      </c>
    </row>
    <row r="149" spans="2:7" ht="31.5">
      <c r="B149" s="6" t="s">
        <v>262</v>
      </c>
      <c r="C149" s="13" t="s">
        <v>263</v>
      </c>
      <c r="D149" s="8" t="s">
        <v>61</v>
      </c>
      <c r="E149" s="11">
        <v>5</v>
      </c>
      <c r="F149" s="17"/>
      <c r="G149" s="6">
        <f t="shared" si="5"/>
        <v>0</v>
      </c>
    </row>
    <row r="150" spans="2:7">
      <c r="B150" s="6" t="s">
        <v>264</v>
      </c>
      <c r="C150" s="13" t="s">
        <v>265</v>
      </c>
      <c r="D150" s="8" t="s">
        <v>233</v>
      </c>
      <c r="E150" s="11">
        <v>3</v>
      </c>
      <c r="F150" s="17"/>
      <c r="G150" s="6">
        <f t="shared" si="5"/>
        <v>0</v>
      </c>
    </row>
    <row r="151" spans="2:7">
      <c r="B151" s="6" t="s">
        <v>266</v>
      </c>
      <c r="C151" s="13" t="s">
        <v>267</v>
      </c>
      <c r="D151" s="8" t="s">
        <v>233</v>
      </c>
      <c r="E151" s="11">
        <v>1</v>
      </c>
      <c r="F151" s="17"/>
      <c r="G151" s="6">
        <f t="shared" si="5"/>
        <v>0</v>
      </c>
    </row>
    <row r="152" spans="2:7">
      <c r="B152" s="6" t="s">
        <v>268</v>
      </c>
      <c r="C152" s="13" t="s">
        <v>269</v>
      </c>
      <c r="D152" s="8" t="s">
        <v>233</v>
      </c>
      <c r="E152" s="11">
        <v>1</v>
      </c>
      <c r="F152" s="17"/>
      <c r="G152" s="6">
        <f t="shared" si="5"/>
        <v>0</v>
      </c>
    </row>
    <row r="153" spans="2:7">
      <c r="B153" s="6" t="s">
        <v>270</v>
      </c>
      <c r="C153" s="13" t="s">
        <v>271</v>
      </c>
      <c r="D153" s="8" t="s">
        <v>233</v>
      </c>
      <c r="E153" s="11">
        <v>1</v>
      </c>
      <c r="F153" s="17"/>
      <c r="G153" s="6">
        <f t="shared" si="5"/>
        <v>0</v>
      </c>
    </row>
    <row r="154" spans="2:7">
      <c r="B154" s="6" t="s">
        <v>272</v>
      </c>
      <c r="C154" s="13" t="s">
        <v>273</v>
      </c>
      <c r="D154" s="8" t="s">
        <v>233</v>
      </c>
      <c r="E154" s="11">
        <v>1</v>
      </c>
      <c r="F154" s="17"/>
      <c r="G154" s="6">
        <f t="shared" si="5"/>
        <v>0</v>
      </c>
    </row>
    <row r="155" spans="2:7" ht="47.25">
      <c r="B155" s="6" t="s">
        <v>274</v>
      </c>
      <c r="C155" s="13" t="s">
        <v>275</v>
      </c>
      <c r="D155" s="8" t="s">
        <v>233</v>
      </c>
      <c r="E155" s="11">
        <v>1</v>
      </c>
      <c r="F155" s="17"/>
      <c r="G155" s="6">
        <f t="shared" si="5"/>
        <v>0</v>
      </c>
    </row>
    <row r="157" spans="2:7">
      <c r="B157" s="48" t="s">
        <v>315</v>
      </c>
      <c r="C157" s="49"/>
    </row>
    <row r="158" spans="2:7">
      <c r="B158" s="40" t="s">
        <v>316</v>
      </c>
      <c r="C158" s="41"/>
    </row>
    <row r="159" spans="2:7" ht="51">
      <c r="B159" s="40" t="s">
        <v>317</v>
      </c>
      <c r="C159" s="44" t="s">
        <v>324</v>
      </c>
    </row>
    <row r="160" spans="2:7" ht="38.25">
      <c r="B160" s="43" t="s">
        <v>327</v>
      </c>
      <c r="C160" s="42" t="s">
        <v>318</v>
      </c>
    </row>
    <row r="161" spans="2:3" ht="51">
      <c r="B161" s="43" t="s">
        <v>328</v>
      </c>
      <c r="C161" s="42" t="s">
        <v>319</v>
      </c>
    </row>
    <row r="162" spans="2:3">
      <c r="B162" s="40" t="s">
        <v>320</v>
      </c>
      <c r="C162" s="40" t="s">
        <v>321</v>
      </c>
    </row>
    <row r="163" spans="2:3" ht="25.5">
      <c r="B163" s="44" t="s">
        <v>325</v>
      </c>
      <c r="C163" s="42" t="s">
        <v>322</v>
      </c>
    </row>
    <row r="164" spans="2:3" ht="25.5">
      <c r="B164" s="44" t="s">
        <v>326</v>
      </c>
      <c r="C164" s="42" t="s">
        <v>323</v>
      </c>
    </row>
  </sheetData>
  <sheetProtection password="92B2" sheet="1" objects="1" scenarios="1" selectLockedCells="1"/>
  <mergeCells count="7">
    <mergeCell ref="B2:C2"/>
    <mergeCell ref="B64:C64"/>
    <mergeCell ref="B157:C157"/>
    <mergeCell ref="B133:C133"/>
    <mergeCell ref="B31:C31"/>
    <mergeCell ref="B50:C50"/>
    <mergeCell ref="B3:C3"/>
  </mergeCells>
  <phoneticPr fontId="4" type="noConversion"/>
  <pageMargins left="0.75000000000000011" right="0.75000000000000011" top="1" bottom="1" header="0.5" footer="0.5"/>
  <pageSetup paperSize="9" scale="84" fitToHeight="6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Barreto</dc:creator>
  <cp:lastModifiedBy>FJSJunior</cp:lastModifiedBy>
  <cp:lastPrinted>2019-06-17T19:07:23Z</cp:lastPrinted>
  <dcterms:created xsi:type="dcterms:W3CDTF">2014-11-27T11:21:09Z</dcterms:created>
  <dcterms:modified xsi:type="dcterms:W3CDTF">2020-09-21T20:33:13Z</dcterms:modified>
</cp:coreProperties>
</file>